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  <sheet name="Лист1" sheetId="2" r:id="rId2"/>
  </sheets>
  <definedNames>
    <definedName name="Z6_1">#REF!</definedName>
    <definedName name="_xlnm.Print_Area" localSheetId="0">'6_1'!$A$1:$N$19</definedName>
  </definedNames>
  <calcPr calcMode="manual" fullCalcOnLoad="1"/>
</workbook>
</file>

<file path=xl/sharedStrings.xml><?xml version="1.0" encoding="utf-8"?>
<sst xmlns="http://schemas.openxmlformats.org/spreadsheetml/2006/main" count="30" uniqueCount="24">
  <si>
    <t>Таблиця 6.1</t>
  </si>
  <si>
    <t>№ з/п</t>
  </si>
  <si>
    <t>Категорії справ</t>
  </si>
  <si>
    <t>із ухваленням рішення</t>
  </si>
  <si>
    <t>%, 
питома вага*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</si>
  <si>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</si>
  <si>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</si>
  <si>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</si>
  <si>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</si>
  <si>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</si>
  <si>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</si>
  <si>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</si>
  <si>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</si>
  <si>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</si>
  <si>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</si>
  <si>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</si>
  <si>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</si>
  <si>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у тому числі із задоволенням позову (заяви)</t>
  </si>
  <si>
    <t>Динаміка,
%</t>
  </si>
  <si>
    <t>Усього розглянуто</t>
  </si>
  <si>
    <t>Розгляд місцевими господарськими судами справ</t>
  </si>
  <si>
    <t>2016 рік</t>
  </si>
  <si>
    <t>2015 рік</t>
  </si>
  <si>
    <t>2016 рік 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</si>
</sst>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0.0"/>
    <numFmt numFmtId="174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10" xfId="61" applyNumberFormat="1" applyFont="1" applyFill="1" applyBorder="1" applyAlignment="1" applyProtection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/>
    </xf>
    <xf numFmtId="3" fontId="2" fillId="0" borderId="0" xfId="52" applyNumberFormat="1" applyFont="1">
      <alignment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2" applyNumberFormat="1" applyFont="1" applyBorder="1" applyAlignment="1">
      <alignment horizontal="right" vertical="center" wrapText="1"/>
      <protection/>
    </xf>
    <xf numFmtId="0" fontId="2" fillId="0" borderId="0" xfId="52" applyFont="1" applyAlignment="1">
      <alignment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>
      <alignment/>
      <protection/>
    </xf>
    <xf numFmtId="3" fontId="8" fillId="33" borderId="10" xfId="52" applyNumberFormat="1" applyFont="1" applyFill="1" applyBorder="1" applyAlignment="1">
      <alignment horizontal="righ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4" fontId="9" fillId="33" borderId="10" xfId="52" applyNumberFormat="1" applyFont="1" applyFill="1" applyBorder="1" applyAlignment="1">
      <alignment horizontal="right" vertical="center"/>
      <protection/>
    </xf>
    <xf numFmtId="4" fontId="6" fillId="33" borderId="10" xfId="52" applyNumberFormat="1" applyFont="1" applyFill="1" applyBorder="1" applyAlignment="1">
      <alignment horizontal="right" vertical="center"/>
      <protection/>
    </xf>
    <xf numFmtId="4" fontId="7" fillId="33" borderId="10" xfId="52" applyNumberFormat="1" applyFont="1" applyFill="1" applyBorder="1" applyAlignment="1">
      <alignment horizontal="right" vertical="center"/>
      <protection/>
    </xf>
    <xf numFmtId="0" fontId="3" fillId="0" borderId="11" xfId="52" applyFont="1" applyBorder="1" applyAlignment="1">
      <alignment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3" fillId="32" borderId="10" xfId="52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BreakPreview" zoomScale="60" zoomScalePageLayoutView="0" workbookViewId="0" topLeftCell="A1">
      <selection activeCell="D16" sqref="D16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5" width="9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:13" ht="14.25" customHeight="1">
      <c r="A1" s="21"/>
      <c r="L1" s="35" t="s">
        <v>0</v>
      </c>
      <c r="M1" s="35"/>
    </row>
    <row r="2" spans="1:13" ht="18.7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</row>
    <row r="5" spans="1:13" ht="13.5" customHeight="1">
      <c r="A5" s="36" t="s">
        <v>1</v>
      </c>
      <c r="B5" s="32" t="s">
        <v>2</v>
      </c>
      <c r="C5" s="32" t="s">
        <v>19</v>
      </c>
      <c r="D5" s="32"/>
      <c r="E5" s="32"/>
      <c r="F5" s="32" t="s">
        <v>3</v>
      </c>
      <c r="G5" s="32"/>
      <c r="H5" s="32"/>
      <c r="I5" s="32"/>
      <c r="J5" s="32"/>
      <c r="K5" s="32"/>
      <c r="L5" s="32"/>
      <c r="M5" s="32"/>
    </row>
    <row r="6" spans="1:13" ht="6.75" customHeight="1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6.5" customHeight="1">
      <c r="A7" s="36"/>
      <c r="B7" s="32"/>
      <c r="C7" s="32"/>
      <c r="D7" s="32"/>
      <c r="E7" s="32"/>
      <c r="F7" s="32" t="s">
        <v>22</v>
      </c>
      <c r="G7" s="34" t="s">
        <v>4</v>
      </c>
      <c r="H7" s="32" t="s">
        <v>23</v>
      </c>
      <c r="I7" s="34" t="s">
        <v>4</v>
      </c>
      <c r="J7" s="32" t="s">
        <v>17</v>
      </c>
      <c r="K7" s="32"/>
      <c r="L7" s="32"/>
      <c r="M7" s="32"/>
    </row>
    <row r="8" spans="1:13" ht="51.75" customHeight="1">
      <c r="A8" s="36"/>
      <c r="B8" s="32"/>
      <c r="C8" s="8" t="s">
        <v>22</v>
      </c>
      <c r="D8" s="8" t="s">
        <v>21</v>
      </c>
      <c r="E8" s="22" t="s">
        <v>18</v>
      </c>
      <c r="F8" s="32"/>
      <c r="G8" s="34"/>
      <c r="H8" s="32"/>
      <c r="I8" s="34"/>
      <c r="J8" s="8" t="s">
        <v>22</v>
      </c>
      <c r="K8" s="24" t="s">
        <v>5</v>
      </c>
      <c r="L8" s="8" t="s">
        <v>23</v>
      </c>
      <c r="M8" s="24" t="s">
        <v>5</v>
      </c>
    </row>
    <row r="9" spans="1:16" ht="16.5" customHeight="1">
      <c r="A9" s="8" t="s">
        <v>6</v>
      </c>
      <c r="B9" s="8" t="s">
        <v>7</v>
      </c>
      <c r="C9" s="11">
        <v>1</v>
      </c>
      <c r="D9" s="11">
        <v>2</v>
      </c>
      <c r="E9" s="23">
        <v>3</v>
      </c>
      <c r="F9" s="11">
        <v>4</v>
      </c>
      <c r="G9" s="23">
        <v>5</v>
      </c>
      <c r="H9" s="11">
        <v>6</v>
      </c>
      <c r="I9" s="23">
        <v>7</v>
      </c>
      <c r="J9" s="11">
        <v>8</v>
      </c>
      <c r="K9" s="23">
        <v>9</v>
      </c>
      <c r="L9" s="11">
        <v>10</v>
      </c>
      <c r="M9" s="23">
        <v>11</v>
      </c>
      <c r="O9" s="3"/>
      <c r="P9" s="4"/>
    </row>
    <row r="10" spans="1:19" ht="28.5" customHeight="1">
      <c r="A10" s="12">
        <v>1</v>
      </c>
      <c r="B10" s="15" t="s">
        <v>8</v>
      </c>
      <c r="C10" s="19">
        <v>5426</v>
      </c>
      <c r="D10" s="19">
        <v>4706</v>
      </c>
      <c r="E10" s="29">
        <f aca="true" t="shared" si="0" ref="E10:E16">IF(C10=0,0,D10/C10*100-100)</f>
        <v>-13.26944342056764</v>
      </c>
      <c r="F10" s="20">
        <v>4293</v>
      </c>
      <c r="G10" s="30">
        <f aca="true" t="shared" si="1" ref="G10:G16">IF(C10=0,0,F10*100/C10)</f>
        <v>79.11905639513454</v>
      </c>
      <c r="H10" s="20">
        <v>3635</v>
      </c>
      <c r="I10" s="29">
        <f aca="true" t="shared" si="2" ref="I10:I16">IF(D10=0,"0",H10/D10*100)</f>
        <v>77.24181895452614</v>
      </c>
      <c r="J10" s="20">
        <v>1888</v>
      </c>
      <c r="K10" s="29">
        <f aca="true" t="shared" si="3" ref="K10:K16">IF(F10=0,0,J10*100/F10)</f>
        <v>43.97856976473329</v>
      </c>
      <c r="L10" s="20">
        <v>1644</v>
      </c>
      <c r="M10" s="29">
        <f>IF(L10=0,0,L10/H10*100)</f>
        <v>45.22696011004126</v>
      </c>
      <c r="N10" s="9">
        <f aca="true" t="shared" si="4" ref="N10:N16">IF(H10=0,IF(L10=0,0,100),L10)</f>
        <v>1644</v>
      </c>
      <c r="O10" s="4">
        <f>IF(H10=0,0,L10/H10*100)</f>
        <v>45.22696011004126</v>
      </c>
      <c r="P10" s="4"/>
      <c r="Q10" s="4"/>
      <c r="R10" s="4"/>
      <c r="S10" s="4"/>
    </row>
    <row r="11" spans="1:19" ht="27" customHeight="1">
      <c r="A11" s="13">
        <v>2</v>
      </c>
      <c r="B11" s="15" t="s">
        <v>9</v>
      </c>
      <c r="C11" s="19">
        <v>64887</v>
      </c>
      <c r="D11" s="19">
        <v>46724</v>
      </c>
      <c r="E11" s="29">
        <f t="shared" si="0"/>
        <v>-27.99173948556721</v>
      </c>
      <c r="F11" s="20">
        <v>52031</v>
      </c>
      <c r="G11" s="30">
        <f t="shared" si="1"/>
        <v>80.18709448733952</v>
      </c>
      <c r="H11" s="20">
        <v>36122</v>
      </c>
      <c r="I11" s="29">
        <f t="shared" si="2"/>
        <v>77.30930571012756</v>
      </c>
      <c r="J11" s="20">
        <v>46466</v>
      </c>
      <c r="K11" s="29">
        <f t="shared" si="3"/>
        <v>89.30445311448943</v>
      </c>
      <c r="L11" s="20">
        <v>31424</v>
      </c>
      <c r="M11" s="29">
        <f aca="true" t="shared" si="5" ref="M11:M16">IF(L11=0,0,L11/H11*100)</f>
        <v>86.99407563257849</v>
      </c>
      <c r="N11" s="9">
        <f t="shared" si="4"/>
        <v>31424</v>
      </c>
      <c r="O11" s="4">
        <f aca="true" t="shared" si="6" ref="O11:O16">IF(H11=0,0,L11/H11*100)</f>
        <v>86.99407563257849</v>
      </c>
      <c r="P11" s="4"/>
      <c r="Q11" s="4"/>
      <c r="R11" s="4"/>
      <c r="S11" s="4"/>
    </row>
    <row r="12" spans="1:19" ht="15" customHeight="1">
      <c r="A12" s="12">
        <v>3</v>
      </c>
      <c r="B12" s="16" t="s">
        <v>10</v>
      </c>
      <c r="C12" s="19">
        <v>24799</v>
      </c>
      <c r="D12" s="19">
        <v>20410</v>
      </c>
      <c r="E12" s="29">
        <f t="shared" si="0"/>
        <v>-17.69829428605992</v>
      </c>
      <c r="F12" s="20"/>
      <c r="G12" s="30">
        <f t="shared" si="1"/>
        <v>0</v>
      </c>
      <c r="H12" s="20"/>
      <c r="I12" s="29">
        <f t="shared" si="2"/>
        <v>0</v>
      </c>
      <c r="J12" s="20"/>
      <c r="K12" s="29">
        <f t="shared" si="3"/>
        <v>0</v>
      </c>
      <c r="L12" s="20"/>
      <c r="M12" s="29">
        <f>IF(L12=0,0,L12/H12*100)</f>
        <v>0</v>
      </c>
      <c r="N12" s="9">
        <f t="shared" si="4"/>
        <v>0</v>
      </c>
      <c r="O12" s="4">
        <f t="shared" si="6"/>
        <v>0</v>
      </c>
      <c r="P12" s="4"/>
      <c r="Q12" s="4"/>
      <c r="R12" s="4"/>
      <c r="S12" s="4"/>
    </row>
    <row r="13" spans="1:19" ht="40.5" customHeight="1">
      <c r="A13" s="12">
        <v>4</v>
      </c>
      <c r="B13" s="5" t="s">
        <v>11</v>
      </c>
      <c r="C13" s="19">
        <v>444</v>
      </c>
      <c r="D13" s="19">
        <v>439</v>
      </c>
      <c r="E13" s="29">
        <f t="shared" si="0"/>
        <v>-1.126126126126124</v>
      </c>
      <c r="F13" s="20">
        <v>338</v>
      </c>
      <c r="G13" s="30">
        <f t="shared" si="1"/>
        <v>76.12612612612612</v>
      </c>
      <c r="H13" s="20">
        <v>319</v>
      </c>
      <c r="I13" s="29">
        <f t="shared" si="2"/>
        <v>72.66514806378133</v>
      </c>
      <c r="J13" s="20">
        <v>211</v>
      </c>
      <c r="K13" s="29">
        <f t="shared" si="3"/>
        <v>62.42603550295858</v>
      </c>
      <c r="L13" s="20">
        <v>214</v>
      </c>
      <c r="M13" s="29">
        <f t="shared" si="5"/>
        <v>67.0846394984326</v>
      </c>
      <c r="N13" s="10">
        <f t="shared" si="4"/>
        <v>214</v>
      </c>
      <c r="O13" s="4">
        <f t="shared" si="6"/>
        <v>67.0846394984326</v>
      </c>
      <c r="P13" s="4"/>
      <c r="Q13" s="4"/>
      <c r="R13" s="4"/>
      <c r="S13" s="4"/>
    </row>
    <row r="14" spans="1:15" ht="18" customHeight="1">
      <c r="A14" s="12">
        <v>5</v>
      </c>
      <c r="B14" s="17" t="s">
        <v>12</v>
      </c>
      <c r="C14" s="19">
        <v>4216</v>
      </c>
      <c r="D14" s="19">
        <v>3324</v>
      </c>
      <c r="E14" s="29">
        <f t="shared" si="0"/>
        <v>-21.157495256166982</v>
      </c>
      <c r="F14" s="20">
        <v>3357</v>
      </c>
      <c r="G14" s="30">
        <f t="shared" si="1"/>
        <v>79.62523719165085</v>
      </c>
      <c r="H14" s="20">
        <v>2698</v>
      </c>
      <c r="I14" s="29">
        <f t="shared" si="2"/>
        <v>81.16726835138387</v>
      </c>
      <c r="J14" s="20">
        <v>2205</v>
      </c>
      <c r="K14" s="29">
        <f t="shared" si="3"/>
        <v>65.68364611260054</v>
      </c>
      <c r="L14" s="20">
        <v>1695</v>
      </c>
      <c r="M14" s="29">
        <f t="shared" si="5"/>
        <v>62.82431430689399</v>
      </c>
      <c r="N14" s="9">
        <f t="shared" si="4"/>
        <v>1695</v>
      </c>
      <c r="O14" s="4">
        <f t="shared" si="6"/>
        <v>62.82431430689399</v>
      </c>
    </row>
    <row r="15" spans="1:15" ht="15" customHeight="1">
      <c r="A15" s="12">
        <v>6</v>
      </c>
      <c r="B15" s="14" t="s">
        <v>13</v>
      </c>
      <c r="C15" s="19">
        <v>11414</v>
      </c>
      <c r="D15" s="19">
        <v>10166</v>
      </c>
      <c r="E15" s="29">
        <f t="shared" si="0"/>
        <v>-10.933940774487468</v>
      </c>
      <c r="F15" s="20">
        <v>8207</v>
      </c>
      <c r="G15" s="30">
        <f t="shared" si="1"/>
        <v>71.90292623094446</v>
      </c>
      <c r="H15" s="20">
        <v>6951</v>
      </c>
      <c r="I15" s="29">
        <f t="shared" si="2"/>
        <v>68.37497540822349</v>
      </c>
      <c r="J15" s="20">
        <v>5663</v>
      </c>
      <c r="K15" s="29">
        <f t="shared" si="3"/>
        <v>69.00207140246131</v>
      </c>
      <c r="L15" s="20">
        <v>4583</v>
      </c>
      <c r="M15" s="29">
        <f t="shared" si="5"/>
        <v>65.9329592864336</v>
      </c>
      <c r="N15" s="9">
        <f t="shared" si="4"/>
        <v>4583</v>
      </c>
      <c r="O15" s="4">
        <f t="shared" si="6"/>
        <v>65.9329592864336</v>
      </c>
    </row>
    <row r="16" spans="1:15" ht="16.5" customHeight="1">
      <c r="A16" s="23"/>
      <c r="B16" s="25" t="s">
        <v>14</v>
      </c>
      <c r="C16" s="26">
        <f>SUM(C10:C15)</f>
        <v>111186</v>
      </c>
      <c r="D16" s="26">
        <f>SUM(D10:D15)</f>
        <v>85769</v>
      </c>
      <c r="E16" s="27">
        <f t="shared" si="0"/>
        <v>-22.8598924325005</v>
      </c>
      <c r="F16" s="26">
        <f>SUM(F10:F15)</f>
        <v>68226</v>
      </c>
      <c r="G16" s="28">
        <f t="shared" si="1"/>
        <v>61.36204198370299</v>
      </c>
      <c r="H16" s="26">
        <f>SUM(H10:H15)</f>
        <v>49725</v>
      </c>
      <c r="I16" s="27">
        <f t="shared" si="2"/>
        <v>57.975492310741636</v>
      </c>
      <c r="J16" s="26">
        <f>SUM(J10:J15)</f>
        <v>56433</v>
      </c>
      <c r="K16" s="27">
        <f t="shared" si="3"/>
        <v>82.71480080907573</v>
      </c>
      <c r="L16" s="26">
        <f>SUM(L10:L15)</f>
        <v>39560</v>
      </c>
      <c r="M16" s="27">
        <f t="shared" si="5"/>
        <v>79.55756661639015</v>
      </c>
      <c r="N16" s="9">
        <f t="shared" si="4"/>
        <v>39560</v>
      </c>
      <c r="O16" s="4">
        <f t="shared" si="6"/>
        <v>79.55756661639015</v>
      </c>
    </row>
    <row r="17" spans="1:10" ht="12.75">
      <c r="A17" s="6"/>
      <c r="B17" s="1" t="s">
        <v>15</v>
      </c>
      <c r="J17" s="7"/>
    </row>
    <row r="18" spans="1:2" ht="12.75">
      <c r="A18" s="6"/>
      <c r="B18" s="1" t="s">
        <v>16</v>
      </c>
    </row>
    <row r="19" ht="12.75">
      <c r="A19" s="6"/>
    </row>
    <row r="20" spans="1:13" ht="12.75">
      <c r="A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</sheetData>
  <sheetProtection/>
  <mergeCells count="12">
    <mergeCell ref="L1:M1"/>
    <mergeCell ref="H7:H8"/>
    <mergeCell ref="I7:I8"/>
    <mergeCell ref="J7:M7"/>
    <mergeCell ref="A2:M2"/>
    <mergeCell ref="A5:A8"/>
    <mergeCell ref="B5:B8"/>
    <mergeCell ref="A3:M3"/>
    <mergeCell ref="C5:E7"/>
    <mergeCell ref="F5:M6"/>
    <mergeCell ref="F7:F8"/>
    <mergeCell ref="G7:G8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2017-02-01T08:00:35Z</cp:lastPrinted>
  <dcterms:created xsi:type="dcterms:W3CDTF">2011-07-25T07:01:48Z</dcterms:created>
  <dcterms:modified xsi:type="dcterms:W3CDTF">2017-03-29T11:39:21Z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2209509</vt:i4>
  </property>
  <property fmtid="{D5CDD505-2E9C-101B-9397-08002B2CF9AE}" pid="7" name="Тип звіту">
    <vt:lpwstr>6.1. Розгляд місцевими господарськими судами справ</vt:lpwstr>
  </property>
  <property fmtid="{D5CDD505-2E9C-101B-9397-08002B2CF9AE}" pid="8" name="К.Cума">
    <vt:lpwstr>F6C4371E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D14F7102</vt:lpwstr>
  </property>
  <property fmtid="{D5CDD505-2E9C-101B-9397-08002B2CF9AE}" pid="16" name="Версія БД">
    <vt:lpwstr>3.18.3.1700</vt:lpwstr>
  </property>
</Properties>
</file>