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1" sheetId="1" r:id="rId1"/>
    <sheet name="Z4_1" sheetId="2" state="hidden" r:id="rId2"/>
  </sheets>
  <definedNames>
    <definedName name="Z4_1">'Z4_1'!$A$1:$E$32</definedName>
    <definedName name="_xlnm.Print_Area" localSheetId="0">'4_1'!$A$1:$M$44</definedName>
  </definedNames>
  <calcPr fullCalcOnLoad="1"/>
</workbook>
</file>

<file path=xl/sharedStrings.xml><?xml version="1.0" encoding="utf-8"?>
<sst xmlns="http://schemas.openxmlformats.org/spreadsheetml/2006/main" count="106" uniqueCount="87">
  <si>
    <t>Розгляд місцевими загальними судами справ та матеріалів у порядку цивільного судочинства</t>
  </si>
  <si>
    <t>Таблиця 4.1</t>
  </si>
  <si>
    <t>№ з/п</t>
  </si>
  <si>
    <t>Найменування показників</t>
  </si>
  <si>
    <t>Знаходилося на розгляді справ та матеріалів</t>
  </si>
  <si>
    <t>Розглянуто</t>
  </si>
  <si>
    <t>Із них</t>
  </si>
  <si>
    <t>із ухваленням рішення</t>
  </si>
  <si>
    <t>із задоволенням позову (заяви)</t>
  </si>
  <si>
    <t>динаміка,                    %</t>
  </si>
  <si>
    <t>питома вага %*</t>
  </si>
  <si>
    <t>А</t>
  </si>
  <si>
    <t>Б</t>
  </si>
  <si>
    <t>Справи наказного провадження,     з них</t>
  </si>
  <si>
    <t>X</t>
  </si>
  <si>
    <t xml:space="preserve">Питома вага від числа загальної кількості справ, що розглядаються в порядку цивільного судочинства, % </t>
  </si>
  <si>
    <t>Х</t>
  </si>
  <si>
    <t>1.1</t>
  </si>
  <si>
    <t xml:space="preserve"> заяви про скасування судового наказу</t>
  </si>
  <si>
    <t>2</t>
  </si>
  <si>
    <t>Позовне провадження. Позовні заяви і справи</t>
  </si>
  <si>
    <t>2.1</t>
  </si>
  <si>
    <t>Справи позовного провадження (усього), з них</t>
  </si>
  <si>
    <t>2.1.1</t>
  </si>
  <si>
    <t xml:space="preserve">Спори про право власності та інші речові права </t>
  </si>
  <si>
    <t>2.1.2</t>
  </si>
  <si>
    <t xml:space="preserve">Спори про право інтелектуальної власності </t>
  </si>
  <si>
    <t>2.1.3</t>
  </si>
  <si>
    <t xml:space="preserve">Спори, що виникають із договорів </t>
  </si>
  <si>
    <t>2.1.4</t>
  </si>
  <si>
    <t xml:space="preserve">Спори про недоговірні зобов"язання, з них </t>
  </si>
  <si>
    <t>2.1.4.1</t>
  </si>
  <si>
    <t xml:space="preserve">про відшкодування шкоди, завданої порушенням законодавства про охорону навколишнього природного середовища </t>
  </si>
  <si>
    <t>2.1.4.2</t>
  </si>
  <si>
    <t>завданої незаконними рішеннями, діями чи бездіяльністю органу дізнання, досудового слідства, прокуратури або суду</t>
  </si>
  <si>
    <t>2.1.4.3</t>
  </si>
  <si>
    <t>завданої внаслідок недоліків товарів, робіт (послуг)</t>
  </si>
  <si>
    <t>2.1.5</t>
  </si>
  <si>
    <t>Спори про спадкове право</t>
  </si>
  <si>
    <t>2.1.6</t>
  </si>
  <si>
    <t>Спори про захист немайнових прав фізичних осіб,
 з них</t>
  </si>
  <si>
    <t>2.1.6.1</t>
  </si>
  <si>
    <t xml:space="preserve"> про захист честі, гідності й ділвої репутації до засобів масової інформації</t>
  </si>
  <si>
    <t>2.1.7</t>
  </si>
  <si>
    <t xml:space="preserve">Спори, що виникають із житлових правовідносин </t>
  </si>
  <si>
    <t>2.1.8</t>
  </si>
  <si>
    <t xml:space="preserve">Спори, що виникають із земельних правовідносин </t>
  </si>
  <si>
    <t>2.1.9</t>
  </si>
  <si>
    <t xml:space="preserve">Спори, що виникають із сімейних правовідносин </t>
  </si>
  <si>
    <t>2.1.10</t>
  </si>
  <si>
    <t xml:space="preserve">Спори, що виникають із трудових правовідносин </t>
  </si>
  <si>
    <t>2.1.11</t>
  </si>
  <si>
    <t>Спори, пов’язані із застосуванням Закону України ”Про захист прав споживачів”</t>
  </si>
  <si>
    <t>2.1.12</t>
  </si>
  <si>
    <t>Звільнення майна з-під арешту (виключення майна з опису)</t>
  </si>
  <si>
    <t>2.1.13</t>
  </si>
  <si>
    <t>Інші позовного провадження</t>
  </si>
  <si>
    <t>3</t>
  </si>
  <si>
    <t>Заяви про перегляд заочного рішення</t>
  </si>
  <si>
    <t>4</t>
  </si>
  <si>
    <t>Заяви про забезпечення доказів, позову до подання позовної заяви</t>
  </si>
  <si>
    <t>5</t>
  </si>
  <si>
    <t>Окреме провадження. Заяви і справи</t>
  </si>
  <si>
    <t>5.1</t>
  </si>
  <si>
    <t>Справи окремого провадження</t>
  </si>
  <si>
    <t>6</t>
  </si>
  <si>
    <t>Заяви про перегляд рішень, ухвал суду чи судових наказів у зв"язку з нововиявленими обставинами</t>
  </si>
  <si>
    <t>7</t>
  </si>
  <si>
    <t>Клопотання, заяви, подання  у порядку виконання судових рішень</t>
  </si>
  <si>
    <t>8</t>
  </si>
  <si>
    <t>Скарги на дії або бездіяльність державного виконавця чи іншої посадової особи державної виконавчої служби</t>
  </si>
  <si>
    <t>9</t>
  </si>
  <si>
    <t>Клопотання про визнання та виконання рішень іноземних судів в Україні</t>
  </si>
  <si>
    <t>10</t>
  </si>
  <si>
    <t>Справи про відновлення втраченого судового провадження</t>
  </si>
  <si>
    <t>11</t>
  </si>
  <si>
    <t>Судові доручення</t>
  </si>
  <si>
    <t>12</t>
  </si>
  <si>
    <t>УСЬОГО</t>
  </si>
  <si>
    <t>* - %  від кількості справ, що знаходились на розгляді</t>
  </si>
  <si>
    <t>F1</t>
  </si>
  <si>
    <t>F2</t>
  </si>
  <si>
    <t>F3</t>
  </si>
  <si>
    <t>F4</t>
  </si>
  <si>
    <t>kr</t>
  </si>
  <si>
    <t>Заяви про виконання/скасування рішення третейського суду</t>
  </si>
  <si>
    <t>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</si>
</sst>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2" applyFont="1" applyAlignme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8" fillId="32" borderId="10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" fontId="3" fillId="0" borderId="0" xfId="52" applyNumberFormat="1" applyFont="1">
      <alignment/>
      <protection/>
    </xf>
    <xf numFmtId="1" fontId="3" fillId="0" borderId="0" xfId="52" applyNumberFormat="1" applyFont="1">
      <alignment/>
      <protection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8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center"/>
      <protection/>
    </xf>
    <xf numFmtId="1" fontId="4" fillId="0" borderId="0" xfId="52" applyNumberFormat="1" applyFont="1">
      <alignment/>
      <protection/>
    </xf>
    <xf numFmtId="0" fontId="10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0" fillId="0" borderId="0" xfId="0" applyNumberFormat="1" applyAlignment="1" quotePrefix="1">
      <alignment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/>
      <protection/>
    </xf>
    <xf numFmtId="49" fontId="6" fillId="32" borderId="10" xfId="52" applyNumberFormat="1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/>
      <protection/>
    </xf>
    <xf numFmtId="1" fontId="4" fillId="0" borderId="10" xfId="52" applyNumberFormat="1" applyFont="1" applyBorder="1" applyAlignment="1" applyProtection="1">
      <alignment horizontal="right" vertical="center" wrapText="1"/>
      <protection locked="0"/>
    </xf>
    <xf numFmtId="1" fontId="4" fillId="0" borderId="10" xfId="52" applyNumberFormat="1" applyFont="1" applyFill="1" applyBorder="1" applyAlignment="1" applyProtection="1">
      <alignment horizontal="right" vertical="center" wrapText="1"/>
      <protection/>
    </xf>
    <xf numFmtId="1" fontId="4" fillId="0" borderId="10" xfId="52" applyNumberFormat="1" applyFont="1" applyBorder="1" applyAlignment="1">
      <alignment horizontal="right" vertical="center"/>
      <protection/>
    </xf>
    <xf numFmtId="1" fontId="4" fillId="34" borderId="10" xfId="52" applyNumberFormat="1" applyFont="1" applyFill="1" applyBorder="1" applyAlignment="1">
      <alignment horizontal="right" vertical="center"/>
      <protection/>
    </xf>
    <xf numFmtId="0" fontId="4" fillId="0" borderId="10" xfId="52" applyFont="1" applyBorder="1" applyAlignment="1">
      <alignment horizontal="right" vertical="center"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49" fontId="6" fillId="32" borderId="1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5" fillId="32" borderId="10" xfId="52" applyFont="1" applyFill="1" applyBorder="1" applyAlignment="1">
      <alignment horizontal="center" vertical="center" textRotation="90" wrapText="1"/>
      <protection/>
    </xf>
    <xf numFmtId="0" fontId="7" fillId="32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right" vertical="center"/>
    </xf>
    <xf numFmtId="0" fontId="4" fillId="0" borderId="10" xfId="52" applyFont="1" applyBorder="1" applyAlignment="1" applyProtection="1">
      <alignment horizontal="right" vertical="center" wrapText="1"/>
      <protection locked="0"/>
    </xf>
    <xf numFmtId="0" fontId="4" fillId="33" borderId="10" xfId="52" applyFont="1" applyFill="1" applyBorder="1" applyAlignment="1">
      <alignment horizontal="right" vertical="center"/>
      <protection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 applyProtection="1">
      <alignment horizontal="right" vertical="center" wrapText="1"/>
      <protection hidden="1"/>
    </xf>
    <xf numFmtId="2" fontId="4" fillId="34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4"/>
  <sheetViews>
    <sheetView tabSelected="1" zoomScale="85" zoomScaleNormal="85" zoomScalePageLayoutView="0" workbookViewId="0" topLeftCell="A34">
      <selection activeCell="B41" sqref="B41"/>
    </sheetView>
  </sheetViews>
  <sheetFormatPr defaultColWidth="9.00390625" defaultRowHeight="12.75"/>
  <cols>
    <col min="1" max="1" width="7.625" style="4" customWidth="1"/>
    <col min="2" max="2" width="44.875" style="4" customWidth="1"/>
    <col min="3" max="3" width="8.875" style="4" customWidth="1"/>
    <col min="4" max="4" width="8.25390625" style="4" customWidth="1"/>
    <col min="5" max="5" width="8.00390625" style="4" customWidth="1"/>
    <col min="6" max="6" width="9.125" style="4" customWidth="1"/>
    <col min="7" max="7" width="7.375" style="4" customWidth="1"/>
    <col min="8" max="8" width="8.375" style="4" customWidth="1"/>
    <col min="9" max="9" width="7.25390625" style="4" customWidth="1"/>
    <col min="10" max="10" width="8.625" style="4" customWidth="1"/>
    <col min="11" max="11" width="8.25390625" style="4" customWidth="1"/>
    <col min="12" max="12" width="8.75390625" style="4" customWidth="1"/>
    <col min="13" max="13" width="8.875" style="4" customWidth="1"/>
    <col min="14" max="15" width="9.125" style="3" customWidth="1"/>
    <col min="16" max="16" width="9.25390625" style="3" bestFit="1" customWidth="1"/>
    <col min="17" max="28" width="9.125" style="3" customWidth="1"/>
    <col min="29" max="16384" width="9.125" style="4" customWidth="1"/>
  </cols>
  <sheetData>
    <row r="1" spans="1:13" ht="32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2" t="s">
        <v>1</v>
      </c>
    </row>
    <row r="2" spans="1:13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42" t="s">
        <v>2</v>
      </c>
      <c r="B3" s="37" t="s">
        <v>3</v>
      </c>
      <c r="C3" s="43" t="s">
        <v>4</v>
      </c>
      <c r="D3" s="43"/>
      <c r="E3" s="43"/>
      <c r="F3" s="43" t="s">
        <v>5</v>
      </c>
      <c r="G3" s="43"/>
      <c r="H3" s="43"/>
      <c r="I3" s="43"/>
      <c r="J3" s="44" t="s">
        <v>6</v>
      </c>
      <c r="K3" s="44"/>
      <c r="L3" s="44"/>
      <c r="M3" s="44"/>
    </row>
    <row r="4" spans="1:13" ht="32.25" customHeight="1">
      <c r="A4" s="42"/>
      <c r="B4" s="37"/>
      <c r="C4" s="43"/>
      <c r="D4" s="43"/>
      <c r="E4" s="43"/>
      <c r="F4" s="43"/>
      <c r="G4" s="43"/>
      <c r="H4" s="43"/>
      <c r="I4" s="43"/>
      <c r="J4" s="37" t="s">
        <v>7</v>
      </c>
      <c r="K4" s="37"/>
      <c r="L4" s="38" t="s">
        <v>8</v>
      </c>
      <c r="M4" s="38"/>
    </row>
    <row r="5" spans="1:15" ht="39.75" customHeight="1">
      <c r="A5" s="42"/>
      <c r="B5" s="37"/>
      <c r="C5" s="5">
        <v>2011</v>
      </c>
      <c r="D5" s="5">
        <v>2012</v>
      </c>
      <c r="E5" s="6" t="s">
        <v>9</v>
      </c>
      <c r="F5" s="5">
        <v>2011</v>
      </c>
      <c r="G5" s="7" t="s">
        <v>10</v>
      </c>
      <c r="H5" s="5">
        <v>2012</v>
      </c>
      <c r="I5" s="7" t="s">
        <v>10</v>
      </c>
      <c r="J5" s="5">
        <v>2011</v>
      </c>
      <c r="K5" s="5">
        <v>2012</v>
      </c>
      <c r="L5" s="5">
        <v>2011</v>
      </c>
      <c r="M5" s="5">
        <v>2012</v>
      </c>
      <c r="N5" s="35"/>
      <c r="O5" s="36"/>
    </row>
    <row r="6" spans="1:16" ht="14.25">
      <c r="A6" s="24" t="s">
        <v>11</v>
      </c>
      <c r="B6" s="25" t="s">
        <v>12</v>
      </c>
      <c r="C6" s="25">
        <v>1</v>
      </c>
      <c r="D6" s="25">
        <v>2</v>
      </c>
      <c r="E6" s="26">
        <v>3</v>
      </c>
      <c r="F6" s="25">
        <v>4</v>
      </c>
      <c r="G6" s="26">
        <v>5</v>
      </c>
      <c r="H6" s="25">
        <v>6</v>
      </c>
      <c r="I6" s="26">
        <v>7</v>
      </c>
      <c r="J6" s="25">
        <v>8</v>
      </c>
      <c r="K6" s="25">
        <v>9</v>
      </c>
      <c r="L6" s="27">
        <v>10</v>
      </c>
      <c r="M6" s="27">
        <v>11</v>
      </c>
      <c r="P6" s="8"/>
    </row>
    <row r="7" spans="1:19" ht="21.75" customHeight="1">
      <c r="A7" s="39">
        <v>1</v>
      </c>
      <c r="B7" s="12" t="s">
        <v>13</v>
      </c>
      <c r="C7" s="30">
        <v>699837</v>
      </c>
      <c r="D7" s="30">
        <f>'Z4_1'!A2</f>
        <v>437610</v>
      </c>
      <c r="E7" s="45">
        <f>IF(C7=0,IF(D7=0,0,100),O7)</f>
        <v>-37.46972509312883</v>
      </c>
      <c r="F7" s="30">
        <v>680807</v>
      </c>
      <c r="G7" s="45">
        <v>97.28079538521112</v>
      </c>
      <c r="H7" s="30">
        <f>'Z4_1'!B2</f>
        <v>422855</v>
      </c>
      <c r="I7" s="45">
        <f>IF(D7=0,IF(H7=0,0,100),Q7)</f>
        <v>96.62827631909691</v>
      </c>
      <c r="J7" s="46" t="s">
        <v>14</v>
      </c>
      <c r="K7" s="46" t="s">
        <v>14</v>
      </c>
      <c r="L7" s="30">
        <v>598805</v>
      </c>
      <c r="M7" s="30">
        <f>'Z4_1'!D2</f>
        <v>353199</v>
      </c>
      <c r="N7" s="9">
        <f>SUM(D7-C7)</f>
        <v>-262227</v>
      </c>
      <c r="O7" s="3">
        <f>SUM(N7*100/C7)</f>
        <v>-37.46972509312883</v>
      </c>
      <c r="P7" s="8">
        <f>SUM(F7*100/C7)</f>
        <v>97.28079538521112</v>
      </c>
      <c r="Q7" s="3">
        <f>SUM(H7*100/D7)</f>
        <v>96.62827631909691</v>
      </c>
      <c r="R7" s="3" t="e">
        <v>#DIV/0!</v>
      </c>
      <c r="S7" s="3" t="e">
        <v>#DIV/0!</v>
      </c>
    </row>
    <row r="8" spans="1:19" ht="40.5" customHeight="1">
      <c r="A8" s="39"/>
      <c r="B8" s="10" t="s">
        <v>15</v>
      </c>
      <c r="C8" s="45">
        <v>31.427231931756488</v>
      </c>
      <c r="D8" s="45">
        <f>D46</f>
        <v>23.122905261133322</v>
      </c>
      <c r="E8" s="47" t="s">
        <v>16</v>
      </c>
      <c r="F8" s="45">
        <v>35.15985744084523</v>
      </c>
      <c r="G8" s="48" t="s">
        <v>16</v>
      </c>
      <c r="H8" s="45">
        <f>H7/H42*100</f>
        <v>25.648825420818337</v>
      </c>
      <c r="I8" s="48" t="s">
        <v>16</v>
      </c>
      <c r="J8" s="49" t="s">
        <v>16</v>
      </c>
      <c r="K8" s="49" t="s">
        <v>16</v>
      </c>
      <c r="L8" s="45">
        <v>44.0033773853335</v>
      </c>
      <c r="M8" s="45">
        <f>M7/M42*100</f>
        <v>32.01267096283003</v>
      </c>
      <c r="N8" s="9">
        <f aca="true" t="shared" si="0" ref="N8:N42">SUM(D8-C8)</f>
        <v>-8.304326670623166</v>
      </c>
      <c r="O8" s="3">
        <f aca="true" t="shared" si="1" ref="O8:O42">SUM(N8*100/C8)</f>
        <v>-26.423983787868497</v>
      </c>
      <c r="P8" s="8">
        <f aca="true" t="shared" si="2" ref="P8:P42">SUM(F8*100/C8)</f>
        <v>111.8770419144583</v>
      </c>
      <c r="Q8" s="3">
        <f aca="true" t="shared" si="3" ref="Q8:Q42">SUM(H8*100/D8)</f>
        <v>110.92388750963214</v>
      </c>
      <c r="R8" s="3" t="e">
        <v>#DIV/0!</v>
      </c>
      <c r="S8" s="3" t="e">
        <v>#DIV/0!</v>
      </c>
    </row>
    <row r="9" spans="1:19" ht="19.5" customHeight="1">
      <c r="A9" s="28" t="s">
        <v>17</v>
      </c>
      <c r="B9" s="11" t="s">
        <v>18</v>
      </c>
      <c r="C9" s="30">
        <v>38756</v>
      </c>
      <c r="D9" s="30">
        <f>'Z4_1'!A3</f>
        <v>30887</v>
      </c>
      <c r="E9" s="45">
        <f>IF(C9=0,IF(D9=0,0,100),O9)</f>
        <v>-20.303952936319536</v>
      </c>
      <c r="F9" s="30">
        <v>36349</v>
      </c>
      <c r="G9" s="45">
        <v>93.78934874600061</v>
      </c>
      <c r="H9" s="30">
        <f>'Z4_1'!B3</f>
        <v>29555</v>
      </c>
      <c r="I9" s="45">
        <f>IF(D9=0,IF(H9=0,0,100),Q9)</f>
        <v>95.6875060705151</v>
      </c>
      <c r="J9" s="46" t="s">
        <v>14</v>
      </c>
      <c r="K9" s="46" t="s">
        <v>14</v>
      </c>
      <c r="L9" s="30">
        <v>30263</v>
      </c>
      <c r="M9" s="30">
        <f>'Z4_1'!D3</f>
        <v>24922</v>
      </c>
      <c r="N9" s="9">
        <f t="shared" si="0"/>
        <v>-7869</v>
      </c>
      <c r="O9" s="3">
        <f t="shared" si="1"/>
        <v>-20.303952936319536</v>
      </c>
      <c r="P9" s="8">
        <f t="shared" si="2"/>
        <v>93.78934874600061</v>
      </c>
      <c r="Q9" s="3">
        <f t="shared" si="3"/>
        <v>95.6875060705151</v>
      </c>
      <c r="R9" s="3" t="e">
        <v>#DIV/0!</v>
      </c>
      <c r="S9" s="3" t="e">
        <v>#DIV/0!</v>
      </c>
    </row>
    <row r="10" spans="1:19" ht="25.5" customHeight="1">
      <c r="A10" s="39" t="s">
        <v>19</v>
      </c>
      <c r="B10" s="12" t="s">
        <v>20</v>
      </c>
      <c r="C10" s="30">
        <v>1266716</v>
      </c>
      <c r="D10" s="30">
        <f>'Z4_1'!A4</f>
        <v>1171552</v>
      </c>
      <c r="E10" s="45">
        <f>IF(C10=0,IF(D10=0,0,100),O10)</f>
        <v>-7.512654770287894</v>
      </c>
      <c r="F10" s="30">
        <v>1023749</v>
      </c>
      <c r="G10" s="45">
        <v>80.8191417807938</v>
      </c>
      <c r="H10" s="30">
        <f>'Z4_1'!B4</f>
        <v>964388</v>
      </c>
      <c r="I10" s="45">
        <f>IF(D10=0,IF(H10=0,0,100),Q10)</f>
        <v>82.31713146322144</v>
      </c>
      <c r="J10" s="46">
        <v>871459</v>
      </c>
      <c r="K10" s="46">
        <f>'Z4_1'!C4</f>
        <v>813365</v>
      </c>
      <c r="L10" s="30">
        <v>610867</v>
      </c>
      <c r="M10" s="30">
        <f>'Z4_1'!D4</f>
        <v>586298</v>
      </c>
      <c r="N10" s="9">
        <f t="shared" si="0"/>
        <v>-95164</v>
      </c>
      <c r="O10" s="3">
        <f t="shared" si="1"/>
        <v>-7.512654770287894</v>
      </c>
      <c r="P10" s="8">
        <f t="shared" si="2"/>
        <v>80.8191417807938</v>
      </c>
      <c r="Q10" s="3">
        <f t="shared" si="3"/>
        <v>82.31713146322144</v>
      </c>
      <c r="R10" s="3" t="e">
        <v>#DIV/0!</v>
      </c>
      <c r="S10" s="3" t="e">
        <v>#DIV/0!</v>
      </c>
    </row>
    <row r="11" spans="1:19" ht="41.25" customHeight="1">
      <c r="A11" s="39"/>
      <c r="B11" s="10" t="s">
        <v>15</v>
      </c>
      <c r="C11" s="45">
        <v>56.883785115200894</v>
      </c>
      <c r="D11" s="45">
        <f>D10/D42*100</f>
        <v>61.90371770410016</v>
      </c>
      <c r="E11" s="47" t="s">
        <v>16</v>
      </c>
      <c r="F11" s="45">
        <v>52.870885427452805</v>
      </c>
      <c r="G11" s="48" t="s">
        <v>16</v>
      </c>
      <c r="H11" s="45">
        <f>H10/H42*100</f>
        <v>58.49622080839095</v>
      </c>
      <c r="I11" s="48" t="s">
        <v>16</v>
      </c>
      <c r="J11" s="45">
        <v>82.15010562653362</v>
      </c>
      <c r="K11" s="45">
        <f>K10/K42*100</f>
        <v>80.07838843923125</v>
      </c>
      <c r="L11" s="45">
        <v>44.88975732207734</v>
      </c>
      <c r="M11" s="45">
        <f>M10/M42*100</f>
        <v>53.139915345641754</v>
      </c>
      <c r="N11" s="9">
        <f t="shared" si="0"/>
        <v>5.019932588899266</v>
      </c>
      <c r="O11" s="3">
        <f t="shared" si="1"/>
        <v>8.824891977094898</v>
      </c>
      <c r="P11" s="8">
        <f t="shared" si="2"/>
        <v>92.94544186955707</v>
      </c>
      <c r="Q11" s="3">
        <f t="shared" si="3"/>
        <v>94.49548908839846</v>
      </c>
      <c r="R11" s="3" t="e">
        <v>#DIV/0!</v>
      </c>
      <c r="S11" s="3" t="e">
        <v>#DIV/0!</v>
      </c>
    </row>
    <row r="12" spans="1:19" ht="24" customHeight="1">
      <c r="A12" s="28" t="s">
        <v>21</v>
      </c>
      <c r="B12" s="13" t="s">
        <v>22</v>
      </c>
      <c r="C12" s="31">
        <v>1080173</v>
      </c>
      <c r="D12" s="31">
        <f>'Z4_1'!A5</f>
        <v>975505</v>
      </c>
      <c r="E12" s="45">
        <f aca="true" t="shared" si="4" ref="E12:E27">IF(C12=0,IF(D12=0,0,100),O12)</f>
        <v>-9.689929298362392</v>
      </c>
      <c r="F12" s="31">
        <v>871459</v>
      </c>
      <c r="G12" s="45">
        <v>80.67772477186524</v>
      </c>
      <c r="H12" s="31">
        <f>'Z4_1'!B5</f>
        <v>813365</v>
      </c>
      <c r="I12" s="45">
        <f aca="true" t="shared" si="5" ref="I12:I32">IF(D12=0,IF(H12=0,0,100),Q12)</f>
        <v>83.3788653056622</v>
      </c>
      <c r="J12" s="31">
        <v>687866</v>
      </c>
      <c r="K12" s="31">
        <f>'Z4_1'!C5</f>
        <v>659594</v>
      </c>
      <c r="L12" s="31">
        <v>610867</v>
      </c>
      <c r="M12" s="31">
        <f>'Z4_1'!D5</f>
        <v>586298</v>
      </c>
      <c r="N12" s="9">
        <f t="shared" si="0"/>
        <v>-104668</v>
      </c>
      <c r="O12" s="3">
        <f t="shared" si="1"/>
        <v>-9.689929298362392</v>
      </c>
      <c r="P12" s="8">
        <f t="shared" si="2"/>
        <v>80.67772477186524</v>
      </c>
      <c r="Q12" s="3">
        <f t="shared" si="3"/>
        <v>83.3788653056622</v>
      </c>
      <c r="R12" s="3" t="e">
        <v>#DIV/0!</v>
      </c>
      <c r="S12" s="3" t="e">
        <v>#DIV/0!</v>
      </c>
    </row>
    <row r="13" spans="1:19" ht="23.25" customHeight="1">
      <c r="A13" s="28" t="s">
        <v>23</v>
      </c>
      <c r="B13" s="14" t="s">
        <v>24</v>
      </c>
      <c r="C13" s="31">
        <v>88269</v>
      </c>
      <c r="D13" s="31">
        <f>'Z4_1'!A6</f>
        <v>69255</v>
      </c>
      <c r="E13" s="45">
        <f t="shared" si="4"/>
        <v>-21.5409713489447</v>
      </c>
      <c r="F13" s="31">
        <v>69658</v>
      </c>
      <c r="G13" s="45">
        <v>78.9155875788782</v>
      </c>
      <c r="H13" s="31">
        <f>'Z4_1'!B6</f>
        <v>55283</v>
      </c>
      <c r="I13" s="45">
        <f t="shared" si="5"/>
        <v>79.82528337304166</v>
      </c>
      <c r="J13" s="31">
        <v>54477</v>
      </c>
      <c r="K13" s="31">
        <f>'Z4_1'!C6</f>
        <v>42625</v>
      </c>
      <c r="L13" s="31">
        <v>46791</v>
      </c>
      <c r="M13" s="31">
        <f>'Z4_1'!D6</f>
        <v>35580</v>
      </c>
      <c r="N13" s="9">
        <f t="shared" si="0"/>
        <v>-19014</v>
      </c>
      <c r="O13" s="3">
        <f t="shared" si="1"/>
        <v>-21.5409713489447</v>
      </c>
      <c r="P13" s="8">
        <f t="shared" si="2"/>
        <v>78.9155875788782</v>
      </c>
      <c r="Q13" s="3">
        <f t="shared" si="3"/>
        <v>79.82528337304166</v>
      </c>
      <c r="R13" s="3" t="e">
        <v>#DIV/0!</v>
      </c>
      <c r="S13" s="3" t="e">
        <v>#DIV/0!</v>
      </c>
    </row>
    <row r="14" spans="1:19" ht="18.75" customHeight="1">
      <c r="A14" s="28" t="s">
        <v>25</v>
      </c>
      <c r="B14" s="14" t="s">
        <v>26</v>
      </c>
      <c r="C14" s="31">
        <v>412</v>
      </c>
      <c r="D14" s="31">
        <f>'Z4_1'!A7</f>
        <v>372</v>
      </c>
      <c r="E14" s="45">
        <f t="shared" si="4"/>
        <v>-9.70873786407767</v>
      </c>
      <c r="F14" s="31">
        <v>258</v>
      </c>
      <c r="G14" s="45">
        <v>62.62135922330097</v>
      </c>
      <c r="H14" s="31">
        <f>'Z4_1'!B7</f>
        <v>252</v>
      </c>
      <c r="I14" s="45">
        <f t="shared" si="5"/>
        <v>67.74193548387096</v>
      </c>
      <c r="J14" s="31">
        <v>148</v>
      </c>
      <c r="K14" s="31">
        <f>'Z4_1'!C7</f>
        <v>150</v>
      </c>
      <c r="L14" s="31">
        <v>86</v>
      </c>
      <c r="M14" s="31">
        <f>'Z4_1'!D7</f>
        <v>81</v>
      </c>
      <c r="N14" s="9">
        <f t="shared" si="0"/>
        <v>-40</v>
      </c>
      <c r="O14" s="3">
        <f t="shared" si="1"/>
        <v>-9.70873786407767</v>
      </c>
      <c r="P14" s="8">
        <f t="shared" si="2"/>
        <v>62.62135922330097</v>
      </c>
      <c r="Q14" s="3">
        <f t="shared" si="3"/>
        <v>67.74193548387096</v>
      </c>
      <c r="R14" s="3" t="e">
        <v>#DIV/0!</v>
      </c>
      <c r="S14" s="3" t="e">
        <v>#DIV/0!</v>
      </c>
    </row>
    <row r="15" spans="1:19" ht="19.5" customHeight="1">
      <c r="A15" s="28" t="s">
        <v>27</v>
      </c>
      <c r="B15" s="14" t="s">
        <v>28</v>
      </c>
      <c r="C15" s="31">
        <v>358880</v>
      </c>
      <c r="D15" s="31">
        <f>'Z4_1'!A8</f>
        <v>317329</v>
      </c>
      <c r="E15" s="45">
        <f t="shared" si="4"/>
        <v>-11.577964779313419</v>
      </c>
      <c r="F15" s="31">
        <v>277332</v>
      </c>
      <c r="G15" s="45">
        <v>77.2770842621489</v>
      </c>
      <c r="H15" s="31">
        <f>'Z4_1'!B8</f>
        <v>255952</v>
      </c>
      <c r="I15" s="45">
        <f t="shared" si="5"/>
        <v>80.65824428274756</v>
      </c>
      <c r="J15" s="31">
        <v>212981</v>
      </c>
      <c r="K15" s="31">
        <f>'Z4_1'!C8</f>
        <v>203815</v>
      </c>
      <c r="L15" s="31">
        <v>183387</v>
      </c>
      <c r="M15" s="31">
        <f>'Z4_1'!D8</f>
        <v>176985</v>
      </c>
      <c r="N15" s="9">
        <f t="shared" si="0"/>
        <v>-41551</v>
      </c>
      <c r="O15" s="3">
        <f t="shared" si="1"/>
        <v>-11.577964779313419</v>
      </c>
      <c r="P15" s="8">
        <f t="shared" si="2"/>
        <v>77.2770842621489</v>
      </c>
      <c r="Q15" s="3">
        <f t="shared" si="3"/>
        <v>80.65824428274756</v>
      </c>
      <c r="R15" s="3" t="e">
        <v>#DIV/0!</v>
      </c>
      <c r="S15" s="3" t="e">
        <v>#DIV/0!</v>
      </c>
    </row>
    <row r="16" spans="1:19" ht="23.25" customHeight="1">
      <c r="A16" s="28" t="s">
        <v>29</v>
      </c>
      <c r="B16" s="14" t="s">
        <v>30</v>
      </c>
      <c r="C16" s="31">
        <v>58405</v>
      </c>
      <c r="D16" s="31">
        <v>52101</v>
      </c>
      <c r="E16" s="45">
        <f t="shared" si="4"/>
        <v>-10.793596438661073</v>
      </c>
      <c r="F16" s="31">
        <v>42342</v>
      </c>
      <c r="G16" s="45">
        <v>72.4972177039637</v>
      </c>
      <c r="H16" s="31">
        <v>40504</v>
      </c>
      <c r="I16" s="45">
        <f t="shared" si="5"/>
        <v>77.74131014759793</v>
      </c>
      <c r="J16" s="31">
        <v>31542</v>
      </c>
      <c r="K16" s="31">
        <v>31478</v>
      </c>
      <c r="L16" s="31">
        <v>25147</v>
      </c>
      <c r="M16" s="31">
        <v>25824</v>
      </c>
      <c r="N16" s="9">
        <f t="shared" si="0"/>
        <v>-6304</v>
      </c>
      <c r="O16" s="3">
        <f t="shared" si="1"/>
        <v>-10.793596438661073</v>
      </c>
      <c r="P16" s="8">
        <f t="shared" si="2"/>
        <v>72.4972177039637</v>
      </c>
      <c r="Q16" s="3">
        <f t="shared" si="3"/>
        <v>77.74131014759793</v>
      </c>
      <c r="R16" s="3" t="e">
        <v>#DIV/0!</v>
      </c>
      <c r="S16" s="3" t="e">
        <v>#DIV/0!</v>
      </c>
    </row>
    <row r="17" spans="1:19" ht="36.75" customHeight="1">
      <c r="A17" s="28" t="s">
        <v>31</v>
      </c>
      <c r="B17" s="15" t="s">
        <v>32</v>
      </c>
      <c r="C17" s="31">
        <v>1814</v>
      </c>
      <c r="D17" s="31">
        <v>1588</v>
      </c>
      <c r="E17" s="45">
        <f t="shared" si="4"/>
        <v>-12.458654906284455</v>
      </c>
      <c r="F17" s="31">
        <v>1586</v>
      </c>
      <c r="G17" s="45">
        <v>87.43109151047409</v>
      </c>
      <c r="H17" s="31">
        <v>1468</v>
      </c>
      <c r="I17" s="45">
        <f t="shared" si="5"/>
        <v>92.44332493702771</v>
      </c>
      <c r="J17" s="31">
        <v>1211</v>
      </c>
      <c r="K17" s="31">
        <v>1186</v>
      </c>
      <c r="L17" s="31">
        <v>1072</v>
      </c>
      <c r="M17" s="31">
        <v>1085</v>
      </c>
      <c r="N17" s="9">
        <f t="shared" si="0"/>
        <v>-226</v>
      </c>
      <c r="O17" s="3">
        <f t="shared" si="1"/>
        <v>-12.458654906284455</v>
      </c>
      <c r="P17" s="8">
        <f t="shared" si="2"/>
        <v>87.43109151047409</v>
      </c>
      <c r="Q17" s="3">
        <f t="shared" si="3"/>
        <v>92.44332493702771</v>
      </c>
      <c r="R17" s="3" t="e">
        <v>#DIV/0!</v>
      </c>
      <c r="S17" s="3" t="e">
        <v>#DIV/0!</v>
      </c>
    </row>
    <row r="18" spans="1:19" ht="40.5" customHeight="1">
      <c r="A18" s="28" t="s">
        <v>33</v>
      </c>
      <c r="B18" s="15" t="s">
        <v>34</v>
      </c>
      <c r="C18" s="31">
        <v>660</v>
      </c>
      <c r="D18" s="31">
        <v>508</v>
      </c>
      <c r="E18" s="45">
        <f t="shared" si="4"/>
        <v>-23.03030303030303</v>
      </c>
      <c r="F18" s="31">
        <v>447</v>
      </c>
      <c r="G18" s="45">
        <v>67.72727272727273</v>
      </c>
      <c r="H18" s="31">
        <v>377</v>
      </c>
      <c r="I18" s="45">
        <f t="shared" si="5"/>
        <v>74.21259842519684</v>
      </c>
      <c r="J18" s="31">
        <v>285</v>
      </c>
      <c r="K18" s="31">
        <v>218</v>
      </c>
      <c r="L18" s="31">
        <v>108</v>
      </c>
      <c r="M18" s="31">
        <v>100</v>
      </c>
      <c r="N18" s="9">
        <f t="shared" si="0"/>
        <v>-152</v>
      </c>
      <c r="O18" s="3">
        <f t="shared" si="1"/>
        <v>-23.03030303030303</v>
      </c>
      <c r="P18" s="8">
        <f t="shared" si="2"/>
        <v>67.72727272727273</v>
      </c>
      <c r="Q18" s="3">
        <f t="shared" si="3"/>
        <v>74.21259842519684</v>
      </c>
      <c r="R18" s="3" t="e">
        <v>#DIV/0!</v>
      </c>
      <c r="S18" s="3" t="e">
        <v>#DIV/0!</v>
      </c>
    </row>
    <row r="19" spans="1:19" ht="23.25" customHeight="1">
      <c r="A19" s="28" t="s">
        <v>35</v>
      </c>
      <c r="B19" s="15" t="s">
        <v>36</v>
      </c>
      <c r="C19" s="31">
        <v>511</v>
      </c>
      <c r="D19" s="31">
        <f>'Z4_1'!A12</f>
        <v>398</v>
      </c>
      <c r="E19" s="45">
        <f t="shared" si="4"/>
        <v>-22.113502935420744</v>
      </c>
      <c r="F19" s="31">
        <v>388</v>
      </c>
      <c r="G19" s="45">
        <v>75.92954990215264</v>
      </c>
      <c r="H19" s="31">
        <f>'Z4_1'!B12</f>
        <v>321</v>
      </c>
      <c r="I19" s="45">
        <f t="shared" si="5"/>
        <v>80.65326633165829</v>
      </c>
      <c r="J19" s="31">
        <v>236</v>
      </c>
      <c r="K19" s="31">
        <f>'Z4_1'!C12</f>
        <v>243</v>
      </c>
      <c r="L19" s="31">
        <v>130</v>
      </c>
      <c r="M19" s="31">
        <f>'Z4_1'!D12</f>
        <v>134</v>
      </c>
      <c r="N19" s="9">
        <f t="shared" si="0"/>
        <v>-113</v>
      </c>
      <c r="O19" s="3">
        <f t="shared" si="1"/>
        <v>-22.113502935420744</v>
      </c>
      <c r="P19" s="8">
        <f t="shared" si="2"/>
        <v>75.92954990215264</v>
      </c>
      <c r="Q19" s="3">
        <f t="shared" si="3"/>
        <v>80.65326633165829</v>
      </c>
      <c r="R19" s="3" t="e">
        <v>#DIV/0!</v>
      </c>
      <c r="S19" s="3" t="e">
        <v>#DIV/0!</v>
      </c>
    </row>
    <row r="20" spans="1:19" ht="15.75" customHeight="1">
      <c r="A20" s="28" t="s">
        <v>37</v>
      </c>
      <c r="B20" s="14" t="s">
        <v>38</v>
      </c>
      <c r="C20" s="31">
        <v>92684</v>
      </c>
      <c r="D20" s="31">
        <f>'Z4_1'!A13</f>
        <v>86706</v>
      </c>
      <c r="E20" s="45">
        <f t="shared" si="4"/>
        <v>-6.449872685684692</v>
      </c>
      <c r="F20" s="31">
        <v>79844</v>
      </c>
      <c r="G20" s="45">
        <v>86.14647619869665</v>
      </c>
      <c r="H20" s="31">
        <f>'Z4_1'!B13</f>
        <v>76418</v>
      </c>
      <c r="I20" s="45">
        <f t="shared" si="5"/>
        <v>88.13461582820105</v>
      </c>
      <c r="J20" s="31">
        <v>71134</v>
      </c>
      <c r="K20" s="31">
        <f>'Z4_1'!C13</f>
        <v>68434</v>
      </c>
      <c r="L20" s="31">
        <v>66322</v>
      </c>
      <c r="M20" s="31">
        <f>'Z4_1'!D13</f>
        <v>63705</v>
      </c>
      <c r="N20" s="9">
        <f t="shared" si="0"/>
        <v>-5978</v>
      </c>
      <c r="O20" s="3">
        <f t="shared" si="1"/>
        <v>-6.449872685684692</v>
      </c>
      <c r="P20" s="8">
        <f t="shared" si="2"/>
        <v>86.14647619869665</v>
      </c>
      <c r="Q20" s="3">
        <f t="shared" si="3"/>
        <v>88.13461582820105</v>
      </c>
      <c r="R20" s="3" t="e">
        <v>#DIV/0!</v>
      </c>
      <c r="S20" s="3" t="e">
        <v>#DIV/0!</v>
      </c>
    </row>
    <row r="21" spans="1:19" ht="27" customHeight="1">
      <c r="A21" s="28" t="s">
        <v>39</v>
      </c>
      <c r="B21" s="14" t="s">
        <v>40</v>
      </c>
      <c r="C21" s="31">
        <v>3507</v>
      </c>
      <c r="D21" s="31">
        <f>'Z4_1'!A14</f>
        <v>3032</v>
      </c>
      <c r="E21" s="45">
        <f t="shared" si="4"/>
        <v>-13.544339891645281</v>
      </c>
      <c r="F21" s="31">
        <v>2457</v>
      </c>
      <c r="G21" s="45">
        <v>70.05988023952096</v>
      </c>
      <c r="H21" s="31">
        <f>'Z4_1'!B14</f>
        <v>2189</v>
      </c>
      <c r="I21" s="45">
        <f t="shared" si="5"/>
        <v>72.19656992084433</v>
      </c>
      <c r="J21" s="31">
        <v>1440</v>
      </c>
      <c r="K21" s="31">
        <f>'Z4_1'!C14</f>
        <v>1348</v>
      </c>
      <c r="L21" s="31">
        <v>650</v>
      </c>
      <c r="M21" s="31">
        <f>'Z4_1'!D14</f>
        <v>587</v>
      </c>
      <c r="N21" s="9">
        <f t="shared" si="0"/>
        <v>-475</v>
      </c>
      <c r="O21" s="3">
        <f t="shared" si="1"/>
        <v>-13.544339891645281</v>
      </c>
      <c r="P21" s="8">
        <f t="shared" si="2"/>
        <v>70.05988023952096</v>
      </c>
      <c r="Q21" s="3">
        <f t="shared" si="3"/>
        <v>72.19656992084433</v>
      </c>
      <c r="R21" s="3" t="e">
        <v>#DIV/0!</v>
      </c>
      <c r="S21" s="3" t="e">
        <v>#DIV/0!</v>
      </c>
    </row>
    <row r="22" spans="1:19" ht="25.5" customHeight="1">
      <c r="A22" s="28" t="s">
        <v>41</v>
      </c>
      <c r="B22" s="15" t="s">
        <v>42</v>
      </c>
      <c r="C22" s="31">
        <v>396</v>
      </c>
      <c r="D22" s="31">
        <f>'Z4_1'!A15</f>
        <v>424</v>
      </c>
      <c r="E22" s="45">
        <f t="shared" si="4"/>
        <v>7.070707070707071</v>
      </c>
      <c r="F22" s="31">
        <v>284</v>
      </c>
      <c r="G22" s="45">
        <v>71.71717171717172</v>
      </c>
      <c r="H22" s="31">
        <f>'Z4_1'!B15</f>
        <v>303</v>
      </c>
      <c r="I22" s="45">
        <f t="shared" si="5"/>
        <v>71.4622641509434</v>
      </c>
      <c r="J22" s="31">
        <v>152</v>
      </c>
      <c r="K22" s="31">
        <f>'Z4_1'!C15</f>
        <v>176</v>
      </c>
      <c r="L22" s="31">
        <v>65</v>
      </c>
      <c r="M22" s="31">
        <f>'Z4_1'!D15</f>
        <v>71</v>
      </c>
      <c r="N22" s="9">
        <f t="shared" si="0"/>
        <v>28</v>
      </c>
      <c r="O22" s="3">
        <f t="shared" si="1"/>
        <v>7.070707070707071</v>
      </c>
      <c r="P22" s="8">
        <f t="shared" si="2"/>
        <v>71.71717171717172</v>
      </c>
      <c r="Q22" s="3">
        <f t="shared" si="3"/>
        <v>71.4622641509434</v>
      </c>
      <c r="R22" s="3" t="e">
        <v>#DIV/0!</v>
      </c>
      <c r="S22" s="3" t="e">
        <v>#DIV/0!</v>
      </c>
    </row>
    <row r="23" spans="1:19" ht="21.75" customHeight="1">
      <c r="A23" s="28" t="s">
        <v>43</v>
      </c>
      <c r="B23" s="14" t="s">
        <v>44</v>
      </c>
      <c r="C23" s="31">
        <v>61679</v>
      </c>
      <c r="D23" s="31">
        <f>'Z4_1'!A16</f>
        <v>56412</v>
      </c>
      <c r="E23" s="45">
        <f t="shared" si="4"/>
        <v>-8.539373206439793</v>
      </c>
      <c r="F23" s="31">
        <v>46696</v>
      </c>
      <c r="G23" s="45">
        <v>75.70810162291866</v>
      </c>
      <c r="H23" s="31">
        <f>'Z4_1'!B16</f>
        <v>44349</v>
      </c>
      <c r="I23" s="45">
        <f t="shared" si="5"/>
        <v>78.61625186130611</v>
      </c>
      <c r="J23" s="31">
        <v>34410</v>
      </c>
      <c r="K23" s="31">
        <f>'Z4_1'!C16</f>
        <v>33919</v>
      </c>
      <c r="L23" s="31">
        <v>28772</v>
      </c>
      <c r="M23" s="31">
        <f>'Z4_1'!D16</f>
        <v>28136</v>
      </c>
      <c r="N23" s="9">
        <f t="shared" si="0"/>
        <v>-5267</v>
      </c>
      <c r="O23" s="3">
        <f t="shared" si="1"/>
        <v>-8.539373206439793</v>
      </c>
      <c r="P23" s="8">
        <f t="shared" si="2"/>
        <v>75.70810162291866</v>
      </c>
      <c r="Q23" s="3">
        <f t="shared" si="3"/>
        <v>78.61625186130611</v>
      </c>
      <c r="R23" s="3" t="e">
        <v>#DIV/0!</v>
      </c>
      <c r="S23" s="3" t="e">
        <v>#DIV/0!</v>
      </c>
    </row>
    <row r="24" spans="1:19" ht="23.25" customHeight="1">
      <c r="A24" s="28" t="s">
        <v>45</v>
      </c>
      <c r="B24" s="14" t="s">
        <v>46</v>
      </c>
      <c r="C24" s="31">
        <v>24735</v>
      </c>
      <c r="D24" s="31">
        <f>'Z4_1'!A17</f>
        <v>24138</v>
      </c>
      <c r="E24" s="45">
        <f t="shared" si="4"/>
        <v>-2.4135839902971497</v>
      </c>
      <c r="F24" s="31">
        <v>16534</v>
      </c>
      <c r="G24" s="45">
        <v>66.84455225389125</v>
      </c>
      <c r="H24" s="31">
        <f>'Z4_1'!B17</f>
        <v>17720</v>
      </c>
      <c r="I24" s="45">
        <f t="shared" si="5"/>
        <v>73.41121882508907</v>
      </c>
      <c r="J24" s="31">
        <v>11192</v>
      </c>
      <c r="K24" s="31">
        <f>'Z4_1'!C17</f>
        <v>12122</v>
      </c>
      <c r="L24" s="31">
        <v>8139</v>
      </c>
      <c r="M24" s="31">
        <f>'Z4_1'!D17</f>
        <v>8925</v>
      </c>
      <c r="N24" s="9">
        <f t="shared" si="0"/>
        <v>-597</v>
      </c>
      <c r="O24" s="3">
        <f t="shared" si="1"/>
        <v>-2.4135839902971497</v>
      </c>
      <c r="P24" s="8">
        <f t="shared" si="2"/>
        <v>66.84455225389125</v>
      </c>
      <c r="Q24" s="3">
        <f t="shared" si="3"/>
        <v>73.41121882508907</v>
      </c>
      <c r="R24" s="3" t="e">
        <v>#DIV/0!</v>
      </c>
      <c r="S24" s="3" t="e">
        <v>#DIV/0!</v>
      </c>
    </row>
    <row r="25" spans="1:19" ht="18.75" customHeight="1">
      <c r="A25" s="28" t="s">
        <v>47</v>
      </c>
      <c r="B25" s="14" t="s">
        <v>48</v>
      </c>
      <c r="C25" s="31">
        <v>331674</v>
      </c>
      <c r="D25" s="31">
        <f>'Z4_1'!A18</f>
        <v>319502</v>
      </c>
      <c r="E25" s="45">
        <f t="shared" si="4"/>
        <v>-3.669868605920271</v>
      </c>
      <c r="F25" s="31">
        <v>288385</v>
      </c>
      <c r="G25" s="45">
        <v>86.94832878067018</v>
      </c>
      <c r="H25" s="31">
        <f>'Z4_1'!B18</f>
        <v>283766</v>
      </c>
      <c r="I25" s="45">
        <f t="shared" si="5"/>
        <v>88.81509348924263</v>
      </c>
      <c r="J25" s="31">
        <v>239082</v>
      </c>
      <c r="K25" s="31">
        <f>'Z4_1'!C18</f>
        <v>238886</v>
      </c>
      <c r="L25" s="31">
        <v>228629</v>
      </c>
      <c r="M25" s="31">
        <f>'Z4_1'!D18</f>
        <v>227897</v>
      </c>
      <c r="N25" s="9">
        <f t="shared" si="0"/>
        <v>-12172</v>
      </c>
      <c r="O25" s="3">
        <f t="shared" si="1"/>
        <v>-3.669868605920271</v>
      </c>
      <c r="P25" s="8">
        <f t="shared" si="2"/>
        <v>86.94832878067018</v>
      </c>
      <c r="Q25" s="3">
        <f t="shared" si="3"/>
        <v>88.81509348924263</v>
      </c>
      <c r="R25" s="3" t="e">
        <v>#DIV/0!</v>
      </c>
      <c r="S25" s="3" t="e">
        <v>#DIV/0!</v>
      </c>
    </row>
    <row r="26" spans="1:19" ht="26.25" customHeight="1">
      <c r="A26" s="28" t="s">
        <v>49</v>
      </c>
      <c r="B26" s="14" t="s">
        <v>50</v>
      </c>
      <c r="C26" s="31">
        <v>30505</v>
      </c>
      <c r="D26" s="31">
        <f>'Z4_1'!A19</f>
        <v>25931</v>
      </c>
      <c r="E26" s="45">
        <f t="shared" si="4"/>
        <v>-14.994263235535158</v>
      </c>
      <c r="F26" s="31">
        <v>24403</v>
      </c>
      <c r="G26" s="45">
        <v>79.99672184887723</v>
      </c>
      <c r="H26" s="31">
        <f>'Z4_1'!B19</f>
        <v>21007</v>
      </c>
      <c r="I26" s="45">
        <f t="shared" si="5"/>
        <v>81.01114496162894</v>
      </c>
      <c r="J26" s="31">
        <v>18185</v>
      </c>
      <c r="K26" s="31">
        <f>'Z4_1'!C19</f>
        <v>16007</v>
      </c>
      <c r="L26" s="31">
        <v>13721</v>
      </c>
      <c r="M26" s="31">
        <f>'Z4_1'!D19</f>
        <v>11537</v>
      </c>
      <c r="N26" s="9">
        <f t="shared" si="0"/>
        <v>-4574</v>
      </c>
      <c r="O26" s="3">
        <f t="shared" si="1"/>
        <v>-14.994263235535158</v>
      </c>
      <c r="P26" s="8">
        <f t="shared" si="2"/>
        <v>79.99672184887723</v>
      </c>
      <c r="Q26" s="3">
        <f t="shared" si="3"/>
        <v>81.01114496162894</v>
      </c>
      <c r="R26" s="3" t="e">
        <v>#DIV/0!</v>
      </c>
      <c r="S26" s="3" t="e">
        <v>#DIV/0!</v>
      </c>
    </row>
    <row r="27" spans="1:19" ht="28.5" customHeight="1">
      <c r="A27" s="28" t="s">
        <v>51</v>
      </c>
      <c r="B27" s="11" t="s">
        <v>52</v>
      </c>
      <c r="C27" s="31">
        <v>8048</v>
      </c>
      <c r="D27" s="31">
        <f>'Z4_1'!A20</f>
        <v>7910</v>
      </c>
      <c r="E27" s="45">
        <f t="shared" si="4"/>
        <v>-1.7147117296222665</v>
      </c>
      <c r="F27" s="31">
        <v>5681</v>
      </c>
      <c r="G27" s="45">
        <v>70.5889662027833</v>
      </c>
      <c r="H27" s="31">
        <f>'Z4_1'!B20</f>
        <v>5874</v>
      </c>
      <c r="I27" s="45">
        <f t="shared" si="5"/>
        <v>74.26042983565108</v>
      </c>
      <c r="J27" s="31">
        <v>3666</v>
      </c>
      <c r="K27" s="31">
        <f>'Z4_1'!C20</f>
        <v>3772</v>
      </c>
      <c r="L27" s="31">
        <v>2096</v>
      </c>
      <c r="M27" s="31">
        <f>'Z4_1'!D20</f>
        <v>2007</v>
      </c>
      <c r="N27" s="9">
        <f t="shared" si="0"/>
        <v>-138</v>
      </c>
      <c r="O27" s="3">
        <f t="shared" si="1"/>
        <v>-1.7147117296222665</v>
      </c>
      <c r="P27" s="8">
        <f t="shared" si="2"/>
        <v>70.5889662027833</v>
      </c>
      <c r="Q27" s="3">
        <f t="shared" si="3"/>
        <v>74.26042983565108</v>
      </c>
      <c r="R27" s="3" t="e">
        <v>#DIV/0!</v>
      </c>
      <c r="S27" s="3" t="e">
        <v>#DIV/0!</v>
      </c>
    </row>
    <row r="28" spans="1:17" ht="27.75" customHeight="1">
      <c r="A28" s="28" t="s">
        <v>53</v>
      </c>
      <c r="B28" s="11" t="s">
        <v>54</v>
      </c>
      <c r="C28" s="31">
        <v>4060</v>
      </c>
      <c r="D28" s="31">
        <f>'Z4_1'!A21</f>
        <v>4714</v>
      </c>
      <c r="E28" s="48">
        <v>0</v>
      </c>
      <c r="F28" s="31">
        <v>3180</v>
      </c>
      <c r="G28" s="45">
        <v>78.32512315270937</v>
      </c>
      <c r="H28" s="31">
        <f>'Z4_1'!B21</f>
        <v>3765</v>
      </c>
      <c r="I28" s="45">
        <f t="shared" si="5"/>
        <v>79.86847687738651</v>
      </c>
      <c r="J28" s="31">
        <v>2055</v>
      </c>
      <c r="K28" s="31">
        <f>'Z4_1'!C21</f>
        <v>2763</v>
      </c>
      <c r="L28" s="31">
        <v>1607</v>
      </c>
      <c r="M28" s="31">
        <f>'Z4_1'!D21</f>
        <v>2271</v>
      </c>
      <c r="N28" s="9">
        <f t="shared" si="0"/>
        <v>654</v>
      </c>
      <c r="O28" s="3">
        <f t="shared" si="1"/>
        <v>16.108374384236452</v>
      </c>
      <c r="P28" s="8">
        <f t="shared" si="2"/>
        <v>78.32512315270937</v>
      </c>
      <c r="Q28" s="3">
        <f t="shared" si="3"/>
        <v>79.86847687738651</v>
      </c>
    </row>
    <row r="29" spans="1:19" ht="19.5" customHeight="1">
      <c r="A29" s="28" t="s">
        <v>55</v>
      </c>
      <c r="B29" s="11" t="s">
        <v>56</v>
      </c>
      <c r="C29" s="31">
        <v>17315</v>
      </c>
      <c r="D29" s="31">
        <f>'Z4_1'!A22</f>
        <v>8103</v>
      </c>
      <c r="E29" s="45">
        <f>IF(C29=0,IF(D29=0,0,100),O29)</f>
        <v>-53.2024256425065</v>
      </c>
      <c r="F29" s="31">
        <v>14689</v>
      </c>
      <c r="G29" s="45">
        <v>84.83395899509097</v>
      </c>
      <c r="H29" s="31">
        <f>'Z4_1'!B22</f>
        <v>6286</v>
      </c>
      <c r="I29" s="45">
        <f t="shared" si="5"/>
        <v>77.57620634332963</v>
      </c>
      <c r="J29" s="31">
        <v>7554</v>
      </c>
      <c r="K29" s="31">
        <f>'Z4_1'!C22</f>
        <v>4275</v>
      </c>
      <c r="L29" s="31">
        <v>5520</v>
      </c>
      <c r="M29" s="31">
        <f>'Z4_1'!D22</f>
        <v>2763</v>
      </c>
      <c r="N29" s="9">
        <f t="shared" si="0"/>
        <v>-9212</v>
      </c>
      <c r="O29" s="3">
        <f t="shared" si="1"/>
        <v>-53.2024256425065</v>
      </c>
      <c r="P29" s="8">
        <f t="shared" si="2"/>
        <v>84.83395899509097</v>
      </c>
      <c r="Q29" s="3">
        <f t="shared" si="3"/>
        <v>77.57620634332963</v>
      </c>
      <c r="R29" s="3" t="e">
        <v>#DIV/0!</v>
      </c>
      <c r="S29" s="3" t="e">
        <v>#DIV/0!</v>
      </c>
    </row>
    <row r="30" spans="1:19" ht="18.75" customHeight="1">
      <c r="A30" s="28" t="s">
        <v>57</v>
      </c>
      <c r="B30" s="11" t="s">
        <v>58</v>
      </c>
      <c r="C30" s="31">
        <v>27945</v>
      </c>
      <c r="D30" s="31">
        <f>'Z4_1'!A23</f>
        <v>27654</v>
      </c>
      <c r="E30" s="45">
        <f>IF(C30=0,IF(D30=0,0,100),O30)</f>
        <v>-1.0413311862587225</v>
      </c>
      <c r="F30" s="31">
        <v>24087</v>
      </c>
      <c r="G30" s="45">
        <v>86.19431025228127</v>
      </c>
      <c r="H30" s="31">
        <f>'Z4_1'!B23</f>
        <v>24654</v>
      </c>
      <c r="I30" s="45">
        <f t="shared" si="5"/>
        <v>89.1516597960512</v>
      </c>
      <c r="J30" s="31">
        <v>21498</v>
      </c>
      <c r="K30" s="31">
        <f>'Z4_1'!C23</f>
        <v>21793</v>
      </c>
      <c r="L30" s="31">
        <v>11134</v>
      </c>
      <c r="M30" s="31">
        <f>'Z4_1'!D23</f>
        <v>11831</v>
      </c>
      <c r="N30" s="9">
        <f t="shared" si="0"/>
        <v>-291</v>
      </c>
      <c r="O30" s="3">
        <f t="shared" si="1"/>
        <v>-1.0413311862587225</v>
      </c>
      <c r="P30" s="8">
        <f t="shared" si="2"/>
        <v>86.19431025228127</v>
      </c>
      <c r="Q30" s="3">
        <f t="shared" si="3"/>
        <v>89.1516597960512</v>
      </c>
      <c r="R30" s="3" t="e">
        <v>#DIV/0!</v>
      </c>
      <c r="S30" s="3" t="e">
        <v>#DIV/0!</v>
      </c>
    </row>
    <row r="31" spans="1:19" ht="27.75" customHeight="1">
      <c r="A31" s="28" t="s">
        <v>59</v>
      </c>
      <c r="B31" s="12" t="s">
        <v>60</v>
      </c>
      <c r="C31" s="31">
        <v>9482</v>
      </c>
      <c r="D31" s="31">
        <f>'Z4_1'!A24</f>
        <v>7963</v>
      </c>
      <c r="E31" s="45">
        <f>IF(C31=0,IF(D31=0,0,100),O31)</f>
        <v>-16.019827040708712</v>
      </c>
      <c r="F31" s="31">
        <v>9128</v>
      </c>
      <c r="G31" s="45">
        <v>96.26661041974268</v>
      </c>
      <c r="H31" s="31">
        <f>'Z4_1'!B24</f>
        <v>7646</v>
      </c>
      <c r="I31" s="45">
        <f t="shared" si="5"/>
        <v>96.01908828331031</v>
      </c>
      <c r="J31" s="31">
        <v>7509</v>
      </c>
      <c r="K31" s="31">
        <f>'Z4_1'!C24</f>
        <v>6561</v>
      </c>
      <c r="L31" s="31">
        <v>4864</v>
      </c>
      <c r="M31" s="31">
        <f>'Z4_1'!D24</f>
        <v>5156</v>
      </c>
      <c r="N31" s="9">
        <f t="shared" si="0"/>
        <v>-1519</v>
      </c>
      <c r="O31" s="3">
        <f t="shared" si="1"/>
        <v>-16.019827040708712</v>
      </c>
      <c r="P31" s="8">
        <f t="shared" si="2"/>
        <v>96.26661041974268</v>
      </c>
      <c r="Q31" s="3">
        <f t="shared" si="3"/>
        <v>96.01908828331031</v>
      </c>
      <c r="R31" s="3" t="e">
        <v>#DIV/0!</v>
      </c>
      <c r="S31" s="3" t="e">
        <v>#DIV/0!</v>
      </c>
    </row>
    <row r="32" spans="1:19" ht="17.25" customHeight="1">
      <c r="A32" s="39" t="s">
        <v>61</v>
      </c>
      <c r="B32" s="12" t="s">
        <v>62</v>
      </c>
      <c r="C32" s="31">
        <v>100086</v>
      </c>
      <c r="D32" s="31">
        <f>'Z4_1'!A25</f>
        <v>94042</v>
      </c>
      <c r="E32" s="45">
        <f>IF(C32=0,IF(D32=0,0,100),O32)</f>
        <v>-6.038806626301381</v>
      </c>
      <c r="F32" s="31">
        <v>90126</v>
      </c>
      <c r="G32" s="45">
        <v>90.04855823991367</v>
      </c>
      <c r="H32" s="31">
        <f>'Z4_1'!B25</f>
        <v>84923</v>
      </c>
      <c r="I32" s="45">
        <f t="shared" si="5"/>
        <v>90.30326875225963</v>
      </c>
      <c r="J32" s="31">
        <v>68438</v>
      </c>
      <c r="K32" s="31">
        <f>'Z4_1'!C25</f>
        <v>63335</v>
      </c>
      <c r="L32" s="31">
        <v>65575</v>
      </c>
      <c r="M32" s="31">
        <f>'Z4_1'!D25</f>
        <v>61100</v>
      </c>
      <c r="N32" s="9">
        <f t="shared" si="0"/>
        <v>-6044</v>
      </c>
      <c r="O32" s="3">
        <f t="shared" si="1"/>
        <v>-6.038806626301381</v>
      </c>
      <c r="P32" s="8">
        <f t="shared" si="2"/>
        <v>90.04855823991367</v>
      </c>
      <c r="Q32" s="3">
        <f t="shared" si="3"/>
        <v>90.30326875225963</v>
      </c>
      <c r="R32" s="3" t="e">
        <v>#DIV/0!</v>
      </c>
      <c r="S32" s="3" t="e">
        <v>#DIV/0!</v>
      </c>
    </row>
    <row r="33" spans="1:19" ht="37.5" customHeight="1">
      <c r="A33" s="39"/>
      <c r="B33" s="10" t="s">
        <v>15</v>
      </c>
      <c r="C33" s="45">
        <v>4.494512200872174</v>
      </c>
      <c r="D33" s="45">
        <f>D32/D42*100</f>
        <v>4.969091786219465</v>
      </c>
      <c r="E33" s="47" t="s">
        <v>16</v>
      </c>
      <c r="F33" s="45">
        <v>4.654501660108691</v>
      </c>
      <c r="G33" s="48" t="s">
        <v>16</v>
      </c>
      <c r="H33" s="45">
        <f>H32/H42*100</f>
        <v>5.151116106495503</v>
      </c>
      <c r="I33" s="48" t="s">
        <v>16</v>
      </c>
      <c r="J33" s="45">
        <v>6.451466940921727</v>
      </c>
      <c r="K33" s="45">
        <f>K32/K42*100</f>
        <v>6.235533532668249</v>
      </c>
      <c r="L33" s="45">
        <v>4.818799896532669</v>
      </c>
      <c r="M33" s="45">
        <f>M32/M42*100</f>
        <v>5.5378814657711795</v>
      </c>
      <c r="N33" s="9">
        <f t="shared" si="0"/>
        <v>0.47457958534729094</v>
      </c>
      <c r="O33" s="3">
        <f t="shared" si="1"/>
        <v>10.55908993316777</v>
      </c>
      <c r="P33" s="8">
        <f t="shared" si="2"/>
        <v>103.5596623634812</v>
      </c>
      <c r="Q33" s="3">
        <f t="shared" si="3"/>
        <v>103.66313057007393</v>
      </c>
      <c r="R33" s="3" t="e">
        <v>#DIV/0!</v>
      </c>
      <c r="S33" s="3" t="e">
        <v>#DIV/0!</v>
      </c>
    </row>
    <row r="34" spans="1:19" ht="18.75" customHeight="1">
      <c r="A34" s="28" t="s">
        <v>63</v>
      </c>
      <c r="B34" s="12" t="s">
        <v>64</v>
      </c>
      <c r="C34" s="32">
        <v>86188</v>
      </c>
      <c r="D34" s="32">
        <f>'Z4_1'!A26</f>
        <v>78315</v>
      </c>
      <c r="E34" s="45">
        <f aca="true" t="shared" si="6" ref="E34:E39">IF(C34=0,IF(D34=0,0,100),O34)</f>
        <v>-9.134682322365062</v>
      </c>
      <c r="F34" s="32">
        <v>77865</v>
      </c>
      <c r="G34" s="45">
        <v>90.34320323014805</v>
      </c>
      <c r="H34" s="32">
        <f>'Z4_1'!B26</f>
        <v>71554</v>
      </c>
      <c r="I34" s="45">
        <f aca="true" t="shared" si="7" ref="I34:I39">IF(D34=0,IF(H34=0,0,100),Q34)</f>
        <v>91.36691566111217</v>
      </c>
      <c r="J34" s="34">
        <v>68438</v>
      </c>
      <c r="K34" s="34">
        <f>'Z4_1'!C26</f>
        <v>63335</v>
      </c>
      <c r="L34" s="34">
        <v>65575</v>
      </c>
      <c r="M34" s="34">
        <f>'Z4_1'!D26</f>
        <v>61100</v>
      </c>
      <c r="N34" s="9">
        <f t="shared" si="0"/>
        <v>-7873</v>
      </c>
      <c r="O34" s="3">
        <f t="shared" si="1"/>
        <v>-9.134682322365062</v>
      </c>
      <c r="P34" s="8">
        <f t="shared" si="2"/>
        <v>90.34320323014805</v>
      </c>
      <c r="Q34" s="3">
        <f t="shared" si="3"/>
        <v>91.36691566111217</v>
      </c>
      <c r="R34" s="3" t="e">
        <v>#DIV/0!</v>
      </c>
      <c r="S34" s="3" t="e">
        <v>#DIV/0!</v>
      </c>
    </row>
    <row r="35" spans="1:19" ht="45.75" customHeight="1">
      <c r="A35" s="28" t="s">
        <v>65</v>
      </c>
      <c r="B35" s="16" t="s">
        <v>66</v>
      </c>
      <c r="C35" s="32">
        <v>6521</v>
      </c>
      <c r="D35" s="32">
        <f>'Z4_1'!A27</f>
        <v>14075</v>
      </c>
      <c r="E35" s="45">
        <f t="shared" si="6"/>
        <v>115.84112866124828</v>
      </c>
      <c r="F35" s="32">
        <v>696</v>
      </c>
      <c r="G35" s="45">
        <v>10.67320963042478</v>
      </c>
      <c r="H35" s="32">
        <f>'Z4_1'!B27</f>
        <v>13107</v>
      </c>
      <c r="I35" s="45">
        <f t="shared" si="7"/>
        <v>93.12255772646536</v>
      </c>
      <c r="J35" s="34">
        <v>4810</v>
      </c>
      <c r="K35" s="34">
        <f>'Z4_1'!C27</f>
        <v>6162</v>
      </c>
      <c r="L35" s="34">
        <v>2016</v>
      </c>
      <c r="M35" s="34">
        <f>'Z4_1'!D27</f>
        <v>1219</v>
      </c>
      <c r="N35" s="9">
        <f t="shared" si="0"/>
        <v>7554</v>
      </c>
      <c r="O35" s="3">
        <f t="shared" si="1"/>
        <v>115.84112866124828</v>
      </c>
      <c r="P35" s="8">
        <f t="shared" si="2"/>
        <v>10.67320963042478</v>
      </c>
      <c r="Q35" s="3">
        <f t="shared" si="3"/>
        <v>93.12255772646536</v>
      </c>
      <c r="R35" s="3" t="e">
        <v>#DIV/0!</v>
      </c>
      <c r="S35" s="3" t="e">
        <v>#DIV/0!</v>
      </c>
    </row>
    <row r="36" spans="1:19" ht="30" customHeight="1">
      <c r="A36" s="28" t="s">
        <v>67</v>
      </c>
      <c r="B36" s="12" t="s">
        <v>68</v>
      </c>
      <c r="C36" s="32">
        <v>94590</v>
      </c>
      <c r="D36" s="32">
        <f>'Z4_1'!A28</f>
        <v>102141</v>
      </c>
      <c r="E36" s="45">
        <f t="shared" si="6"/>
        <v>7.982873453853473</v>
      </c>
      <c r="F36" s="32">
        <v>88679</v>
      </c>
      <c r="G36" s="45">
        <v>93.75092504493075</v>
      </c>
      <c r="H36" s="32">
        <f>'Z4_1'!B28</f>
        <v>96712</v>
      </c>
      <c r="I36" s="45">
        <f t="shared" si="7"/>
        <v>94.6847984648672</v>
      </c>
      <c r="J36" s="34">
        <v>78884</v>
      </c>
      <c r="K36" s="34">
        <f>'Z4_1'!C28</f>
        <v>89378</v>
      </c>
      <c r="L36" s="34">
        <v>59003</v>
      </c>
      <c r="M36" s="34">
        <f>'Z4_1'!D28</f>
        <v>63827</v>
      </c>
      <c r="N36" s="9">
        <f t="shared" si="0"/>
        <v>7551</v>
      </c>
      <c r="O36" s="3">
        <f t="shared" si="1"/>
        <v>7.982873453853473</v>
      </c>
      <c r="P36" s="8">
        <f t="shared" si="2"/>
        <v>93.75092504493075</v>
      </c>
      <c r="Q36" s="3">
        <f t="shared" si="3"/>
        <v>94.6847984648672</v>
      </c>
      <c r="R36" s="3" t="e">
        <v>#DIV/0!</v>
      </c>
      <c r="S36" s="3" t="e">
        <v>#DIV/0!</v>
      </c>
    </row>
    <row r="37" spans="1:19" ht="45" customHeight="1">
      <c r="A37" s="28" t="s">
        <v>69</v>
      </c>
      <c r="B37" s="17" t="s">
        <v>70</v>
      </c>
      <c r="C37" s="32">
        <v>13195</v>
      </c>
      <c r="D37" s="32">
        <f>'Z4_1'!A29</f>
        <v>16762</v>
      </c>
      <c r="E37" s="45">
        <f t="shared" si="6"/>
        <v>27.032967032967033</v>
      </c>
      <c r="F37" s="32">
        <v>11310</v>
      </c>
      <c r="G37" s="45">
        <v>85.71428571428571</v>
      </c>
      <c r="H37" s="32">
        <f>'Z4_1'!B29</f>
        <v>14897</v>
      </c>
      <c r="I37" s="45">
        <f t="shared" si="7"/>
        <v>88.87364276339339</v>
      </c>
      <c r="J37" s="34">
        <v>7248</v>
      </c>
      <c r="K37" s="34">
        <f>'Z4_1'!C29</f>
        <v>13724</v>
      </c>
      <c r="L37" s="34">
        <v>3067</v>
      </c>
      <c r="M37" s="34">
        <f>'Z4_1'!D29</f>
        <v>5396</v>
      </c>
      <c r="N37" s="9">
        <f t="shared" si="0"/>
        <v>3567</v>
      </c>
      <c r="O37" s="3">
        <f t="shared" si="1"/>
        <v>27.032967032967033</v>
      </c>
      <c r="P37" s="8">
        <f t="shared" si="2"/>
        <v>85.71428571428571</v>
      </c>
      <c r="Q37" s="3">
        <f t="shared" si="3"/>
        <v>88.87364276339339</v>
      </c>
      <c r="R37" s="3" t="e">
        <v>#DIV/0!</v>
      </c>
      <c r="S37" s="3" t="e">
        <v>#DIV/0!</v>
      </c>
    </row>
    <row r="38" spans="1:19" ht="30.75" customHeight="1">
      <c r="A38" s="28" t="s">
        <v>71</v>
      </c>
      <c r="B38" s="12" t="s">
        <v>72</v>
      </c>
      <c r="C38" s="32">
        <v>1079</v>
      </c>
      <c r="D38" s="32">
        <v>1305</v>
      </c>
      <c r="E38" s="45">
        <f t="shared" si="6"/>
        <v>20.945319740500462</v>
      </c>
      <c r="F38" s="32">
        <v>911</v>
      </c>
      <c r="G38" s="45">
        <v>84.43002780352178</v>
      </c>
      <c r="H38" s="32">
        <v>1150</v>
      </c>
      <c r="I38" s="45">
        <f t="shared" si="7"/>
        <v>88.12260536398468</v>
      </c>
      <c r="J38" s="34">
        <v>727</v>
      </c>
      <c r="K38" s="34">
        <v>1116</v>
      </c>
      <c r="L38" s="34">
        <v>594</v>
      </c>
      <c r="M38" s="34">
        <v>746</v>
      </c>
      <c r="N38" s="9">
        <f t="shared" si="0"/>
        <v>226</v>
      </c>
      <c r="O38" s="3">
        <f t="shared" si="1"/>
        <v>20.945319740500462</v>
      </c>
      <c r="P38" s="8">
        <f t="shared" si="2"/>
        <v>84.43002780352178</v>
      </c>
      <c r="Q38" s="3">
        <f t="shared" si="3"/>
        <v>88.12260536398468</v>
      </c>
      <c r="R38" s="3" t="e">
        <v>#DIV/0!</v>
      </c>
      <c r="S38" s="3" t="e">
        <v>#DIV/0!</v>
      </c>
    </row>
    <row r="39" spans="1:19" ht="31.5" customHeight="1">
      <c r="A39" s="28" t="s">
        <v>73</v>
      </c>
      <c r="B39" s="12" t="s">
        <v>74</v>
      </c>
      <c r="C39" s="32">
        <v>277</v>
      </c>
      <c r="D39" s="32">
        <f>'Z4_1'!A31</f>
        <v>395</v>
      </c>
      <c r="E39" s="45">
        <f t="shared" si="6"/>
        <v>42.59927797833935</v>
      </c>
      <c r="F39" s="32">
        <v>294</v>
      </c>
      <c r="G39" s="45">
        <v>106.13718411552347</v>
      </c>
      <c r="H39" s="32">
        <f>'Z4_1'!B31</f>
        <v>324</v>
      </c>
      <c r="I39" s="45">
        <f t="shared" si="7"/>
        <v>82.0253164556962</v>
      </c>
      <c r="J39" s="34">
        <v>240</v>
      </c>
      <c r="K39" s="34">
        <f>'Z4_1'!C31</f>
        <v>277</v>
      </c>
      <c r="L39" s="34">
        <v>190</v>
      </c>
      <c r="M39" s="34">
        <f>'Z4_1'!D31</f>
        <v>192</v>
      </c>
      <c r="N39" s="9">
        <f t="shared" si="0"/>
        <v>118</v>
      </c>
      <c r="O39" s="3">
        <f t="shared" si="1"/>
        <v>42.59927797833935</v>
      </c>
      <c r="P39" s="8">
        <f t="shared" si="2"/>
        <v>106.13718411552347</v>
      </c>
      <c r="Q39" s="3">
        <f t="shared" si="3"/>
        <v>82.0253164556962</v>
      </c>
      <c r="R39" s="3" t="e">
        <v>#DIV/0!</v>
      </c>
      <c r="S39" s="3" t="e">
        <v>#DIV/0!</v>
      </c>
    </row>
    <row r="40" spans="1:16" ht="18" customHeight="1">
      <c r="A40" s="28" t="s">
        <v>75</v>
      </c>
      <c r="B40" s="12" t="s">
        <v>76</v>
      </c>
      <c r="C40" s="32">
        <v>7121</v>
      </c>
      <c r="D40" s="32">
        <f>'Z4_1'!A32</f>
        <v>7224</v>
      </c>
      <c r="E40" s="45">
        <f>D40/C40*100-100</f>
        <v>1.4464260637550979</v>
      </c>
      <c r="F40" s="32">
        <v>6532</v>
      </c>
      <c r="G40" s="45">
        <v>91.72868979075972</v>
      </c>
      <c r="H40" s="32">
        <f>'Z4_1'!B32</f>
        <v>6647</v>
      </c>
      <c r="I40" s="45">
        <f>H40/D40*100</f>
        <v>92.01273532668881</v>
      </c>
      <c r="J40" s="46" t="s">
        <v>14</v>
      </c>
      <c r="K40" s="46" t="s">
        <v>14</v>
      </c>
      <c r="L40" s="34">
        <v>4701</v>
      </c>
      <c r="M40" s="34">
        <f>'Z4_1'!D32</f>
        <v>4452</v>
      </c>
      <c r="N40" s="9"/>
      <c r="P40" s="8"/>
    </row>
    <row r="41" spans="1:16" ht="26.25" customHeight="1">
      <c r="A41" s="28" t="s">
        <v>77</v>
      </c>
      <c r="B41" s="12" t="s">
        <v>85</v>
      </c>
      <c r="C41" s="32"/>
      <c r="D41" s="32">
        <v>11816</v>
      </c>
      <c r="E41" s="45"/>
      <c r="F41" s="32"/>
      <c r="G41" s="45"/>
      <c r="H41" s="32">
        <v>11330</v>
      </c>
      <c r="I41" s="45"/>
      <c r="J41" s="46"/>
      <c r="K41" s="46" t="s">
        <v>16</v>
      </c>
      <c r="L41" s="34"/>
      <c r="M41" s="34">
        <v>9894</v>
      </c>
      <c r="N41" s="9"/>
      <c r="P41" s="8"/>
    </row>
    <row r="42" spans="1:19" ht="19.5" customHeight="1">
      <c r="A42" s="28" t="s">
        <v>86</v>
      </c>
      <c r="B42" s="29" t="s">
        <v>78</v>
      </c>
      <c r="C42" s="33">
        <v>2226849</v>
      </c>
      <c r="D42" s="33">
        <f>SUM(D7,D10,D30:D32,D35:D41)</f>
        <v>1892539</v>
      </c>
      <c r="E42" s="50">
        <f>IF(C42=0,IF(D42=0,0,100),O42)</f>
        <v>-15.012692822908065</v>
      </c>
      <c r="F42" s="33">
        <v>1936319</v>
      </c>
      <c r="G42" s="50">
        <v>86.95331385289259</v>
      </c>
      <c r="H42" s="33">
        <f>SUM(H7,H10,H30:H32,H35:H41)</f>
        <v>1648633</v>
      </c>
      <c r="I42" s="50">
        <f>IF(D42=0,IF(H42=0,0,100),Q42)</f>
        <v>87.11223388263069</v>
      </c>
      <c r="J42" s="33">
        <v>1060813</v>
      </c>
      <c r="K42" s="33">
        <f>SUM(K7,K10,K30:K32,K35:K41)</f>
        <v>1015711</v>
      </c>
      <c r="L42" s="33">
        <v>1360816</v>
      </c>
      <c r="M42" s="33">
        <f>SUM(M7,M10,M30:M32,M35:M41)</f>
        <v>1103310</v>
      </c>
      <c r="N42" s="9">
        <f t="shared" si="0"/>
        <v>-334310</v>
      </c>
      <c r="O42" s="3">
        <f t="shared" si="1"/>
        <v>-15.012692822908065</v>
      </c>
      <c r="P42" s="8">
        <f t="shared" si="2"/>
        <v>86.95331385289259</v>
      </c>
      <c r="Q42" s="3">
        <f t="shared" si="3"/>
        <v>87.11223388263069</v>
      </c>
      <c r="R42" s="3" t="e">
        <v>#DIV/0!</v>
      </c>
      <c r="S42" s="3" t="e">
        <v>#DIV/0!</v>
      </c>
    </row>
    <row r="43" spans="5:9" ht="12.75">
      <c r="E43" s="18"/>
      <c r="I43" s="18"/>
    </row>
    <row r="44" spans="2:9" ht="12.75">
      <c r="B44" s="4" t="s">
        <v>79</v>
      </c>
      <c r="E44" s="18"/>
      <c r="H44" s="19"/>
      <c r="I44" s="18"/>
    </row>
    <row r="45" spans="5:9" ht="12.75">
      <c r="E45" s="18"/>
      <c r="I45" s="18"/>
    </row>
    <row r="46" spans="1:13" ht="12.75">
      <c r="A46" s="20"/>
      <c r="B46" s="20"/>
      <c r="C46" s="3">
        <f>SUM(C7*100/C42)</f>
        <v>31.427231931756488</v>
      </c>
      <c r="D46" s="3">
        <f>SUM(D7*100/D42)</f>
        <v>23.122905261133322</v>
      </c>
      <c r="E46" s="21"/>
      <c r="F46" s="3">
        <f>SUM(F7*100/F42)</f>
        <v>35.15985744084523</v>
      </c>
      <c r="G46" s="3"/>
      <c r="H46" s="3">
        <f>SUM(H7*100/H42)</f>
        <v>25.648825420818337</v>
      </c>
      <c r="I46" s="21"/>
      <c r="J46" s="3" t="e">
        <f>SUM(J7*100/J42)</f>
        <v>#VALUE!</v>
      </c>
      <c r="K46" s="3" t="e">
        <f>SUM(K7*100/K42)</f>
        <v>#VALUE!</v>
      </c>
      <c r="L46" s="3">
        <f>SUM(L7*100/L42)</f>
        <v>44.00337738533351</v>
      </c>
      <c r="M46" s="3">
        <f>SUM(M7*100/M42)</f>
        <v>32.01267096283003</v>
      </c>
    </row>
    <row r="47" spans="1:13" ht="12.75">
      <c r="A47" s="20"/>
      <c r="B47" s="20"/>
      <c r="C47" s="3">
        <f>SUM(C10*100/C42)</f>
        <v>56.883785115200894</v>
      </c>
      <c r="D47" s="3">
        <f>SUM(D10*100/D42)</f>
        <v>61.90371770410015</v>
      </c>
      <c r="E47" s="21"/>
      <c r="F47" s="3">
        <f>SUM(F10*100/F42)</f>
        <v>52.87088542745281</v>
      </c>
      <c r="G47" s="3"/>
      <c r="H47" s="3">
        <f>SUM(H10*100/H42)</f>
        <v>58.49622080839095</v>
      </c>
      <c r="I47" s="21"/>
      <c r="J47" s="3">
        <f>SUM(J10*100/J42)</f>
        <v>82.15010562653362</v>
      </c>
      <c r="K47" s="3">
        <f>SUM(K10*100/K42)</f>
        <v>80.07838843923123</v>
      </c>
      <c r="L47" s="3">
        <f>SUM(L10*100/L42)</f>
        <v>44.889757322077344</v>
      </c>
      <c r="M47" s="3">
        <f>SUM(M10*100/M42)</f>
        <v>53.139915345641754</v>
      </c>
    </row>
    <row r="48" spans="1:13" ht="12.75">
      <c r="A48" s="20"/>
      <c r="B48" s="20"/>
      <c r="C48" s="3">
        <f>SUM(C32*100/C42)</f>
        <v>4.494512200872174</v>
      </c>
      <c r="D48" s="3">
        <f>SUM(D32*100/D42)</f>
        <v>4.969091786219465</v>
      </c>
      <c r="E48" s="21"/>
      <c r="F48" s="3">
        <f>SUM(F32*100/F42)</f>
        <v>4.654501660108691</v>
      </c>
      <c r="G48" s="3"/>
      <c r="H48" s="3">
        <f>SUM(H32*100/H42)</f>
        <v>5.151116106495502</v>
      </c>
      <c r="I48" s="21"/>
      <c r="J48" s="3">
        <f>SUM(J32*100/J42)</f>
        <v>6.451466940921727</v>
      </c>
      <c r="K48" s="3">
        <f>SUM(K32*100/K42)</f>
        <v>6.235533532668249</v>
      </c>
      <c r="L48" s="3">
        <f>SUM(L32*100/L42)</f>
        <v>4.818799896532669</v>
      </c>
      <c r="M48" s="3">
        <f>SUM(M32*100/M42)</f>
        <v>5.5378814657711795</v>
      </c>
    </row>
    <row r="49" spans="1:13" ht="12.75">
      <c r="A49" s="20"/>
      <c r="B49" s="20"/>
      <c r="C49" s="20"/>
      <c r="D49" s="20"/>
      <c r="E49" s="22"/>
      <c r="F49" s="20"/>
      <c r="G49" s="20"/>
      <c r="H49" s="20"/>
      <c r="I49" s="22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2"/>
      <c r="F50" s="20"/>
      <c r="G50" s="20"/>
      <c r="H50" s="20"/>
      <c r="I50" s="22"/>
      <c r="J50" s="20"/>
      <c r="K50" s="20"/>
      <c r="L50" s="20"/>
      <c r="M50" s="20"/>
    </row>
    <row r="51" spans="5:9" ht="12.75">
      <c r="E51" s="18"/>
      <c r="I51" s="18"/>
    </row>
    <row r="52" spans="5:9" ht="12.75">
      <c r="E52" s="18"/>
      <c r="H52" s="19"/>
      <c r="I52" s="18"/>
    </row>
    <row r="53" spans="5:9" ht="12.75">
      <c r="E53" s="18"/>
      <c r="I53" s="18"/>
    </row>
    <row r="54" spans="5:9" ht="12.75">
      <c r="E54" s="18"/>
      <c r="I54" s="18"/>
    </row>
    <row r="55" ht="12.75">
      <c r="I55" s="18"/>
    </row>
    <row r="56" ht="12.75">
      <c r="I56" s="18"/>
    </row>
    <row r="57" ht="12.75">
      <c r="I57" s="18"/>
    </row>
    <row r="58" ht="12.75">
      <c r="I58" s="18"/>
    </row>
    <row r="59" spans="4:9" ht="12.75">
      <c r="D59" s="19"/>
      <c r="I59" s="18"/>
    </row>
    <row r="60" ht="12.75">
      <c r="I60" s="18"/>
    </row>
    <row r="61" ht="12.75">
      <c r="I61" s="18"/>
    </row>
    <row r="62" ht="12.75">
      <c r="I62" s="18"/>
    </row>
    <row r="63" ht="12.75">
      <c r="I63" s="18"/>
    </row>
    <row r="64" ht="12.75">
      <c r="I64" s="18"/>
    </row>
    <row r="65" ht="12.75">
      <c r="I65" s="18"/>
    </row>
    <row r="66" ht="12.75">
      <c r="I66" s="18"/>
    </row>
    <row r="67" ht="12.75">
      <c r="I67" s="18"/>
    </row>
    <row r="68" ht="12.75">
      <c r="I68" s="18"/>
    </row>
    <row r="69" ht="12.75">
      <c r="I69" s="18"/>
    </row>
    <row r="70" ht="12.75">
      <c r="I70" s="18"/>
    </row>
    <row r="71" ht="12.75">
      <c r="I71" s="18"/>
    </row>
    <row r="72" ht="12.75">
      <c r="I72" s="18"/>
    </row>
    <row r="73" ht="12.75">
      <c r="I73" s="18"/>
    </row>
    <row r="74" ht="12.75">
      <c r="I74" s="18"/>
    </row>
    <row r="75" ht="12.75">
      <c r="I75" s="18"/>
    </row>
    <row r="76" ht="12.75">
      <c r="I76" s="18"/>
    </row>
    <row r="77" ht="12.75">
      <c r="I77" s="18"/>
    </row>
    <row r="78" ht="12.75">
      <c r="I78" s="18"/>
    </row>
    <row r="79" ht="12.75">
      <c r="I79" s="18"/>
    </row>
    <row r="80" ht="12.75">
      <c r="I80" s="18"/>
    </row>
    <row r="81" ht="12.75">
      <c r="I81" s="18"/>
    </row>
    <row r="82" ht="12.75">
      <c r="I82" s="18"/>
    </row>
    <row r="83" ht="12.75">
      <c r="I83" s="18"/>
    </row>
    <row r="84" ht="12.75">
      <c r="I84" s="18"/>
    </row>
    <row r="85" ht="12.75">
      <c r="I85" s="18"/>
    </row>
    <row r="86" ht="12.75">
      <c r="I86" s="18"/>
    </row>
    <row r="87" ht="12.75">
      <c r="I87" s="18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ht="12.75">
      <c r="I92" s="18"/>
    </row>
    <row r="93" ht="12.75">
      <c r="I93" s="18"/>
    </row>
    <row r="94" ht="12.75">
      <c r="I94" s="18"/>
    </row>
    <row r="95" ht="12.75">
      <c r="I95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ht="12.75">
      <c r="I101" s="18"/>
    </row>
    <row r="102" ht="12.75">
      <c r="I102" s="18"/>
    </row>
    <row r="103" ht="12.75">
      <c r="I103" s="18"/>
    </row>
    <row r="104" ht="12.75">
      <c r="I104" s="18"/>
    </row>
    <row r="105" ht="12.75">
      <c r="I105" s="18"/>
    </row>
    <row r="106" ht="12.75">
      <c r="I106" s="18"/>
    </row>
    <row r="107" ht="12.75">
      <c r="I107" s="18"/>
    </row>
    <row r="108" ht="12.75">
      <c r="I108" s="18"/>
    </row>
    <row r="109" ht="12.75">
      <c r="I109" s="18"/>
    </row>
    <row r="110" ht="12.75">
      <c r="I110" s="18"/>
    </row>
    <row r="111" ht="12.75">
      <c r="I111" s="18"/>
    </row>
    <row r="112" ht="12.75">
      <c r="I112" s="18"/>
    </row>
    <row r="113" ht="12.75">
      <c r="I113" s="18"/>
    </row>
    <row r="114" ht="12.75">
      <c r="I114" s="18"/>
    </row>
    <row r="115" ht="12.75">
      <c r="I115" s="18"/>
    </row>
    <row r="116" ht="12.75">
      <c r="I116" s="18"/>
    </row>
    <row r="117" ht="12.75">
      <c r="I117" s="18"/>
    </row>
    <row r="118" ht="12.75">
      <c r="I118" s="18"/>
    </row>
    <row r="119" ht="12.75">
      <c r="I119" s="18"/>
    </row>
    <row r="120" ht="12.75">
      <c r="I120" s="18"/>
    </row>
    <row r="121" ht="12.75">
      <c r="I121" s="18"/>
    </row>
    <row r="122" ht="12.75">
      <c r="I122" s="18"/>
    </row>
    <row r="123" ht="12.75">
      <c r="I123" s="18"/>
    </row>
    <row r="124" ht="12.75">
      <c r="I124" s="18"/>
    </row>
    <row r="125" ht="12.75">
      <c r="I125" s="18"/>
    </row>
    <row r="126" ht="12.75">
      <c r="I126" s="18"/>
    </row>
    <row r="127" ht="12.75">
      <c r="I127" s="18"/>
    </row>
    <row r="128" ht="12.75">
      <c r="I128" s="18"/>
    </row>
    <row r="129" ht="12.75">
      <c r="I129" s="18"/>
    </row>
    <row r="130" ht="12.75">
      <c r="I130" s="18"/>
    </row>
    <row r="131" ht="12.75">
      <c r="I131" s="18"/>
    </row>
    <row r="132" ht="12.75">
      <c r="I132" s="18"/>
    </row>
    <row r="133" ht="12.75">
      <c r="I133" s="18"/>
    </row>
    <row r="134" ht="12.75">
      <c r="I134" s="18"/>
    </row>
    <row r="135" ht="12.75">
      <c r="I135" s="18"/>
    </row>
    <row r="136" ht="12.75">
      <c r="I136" s="18"/>
    </row>
    <row r="137" ht="12.75">
      <c r="I137" s="18"/>
    </row>
    <row r="138" ht="12.75">
      <c r="I138" s="18"/>
    </row>
    <row r="139" ht="12.75">
      <c r="I139" s="18"/>
    </row>
    <row r="140" ht="12.75">
      <c r="I140" s="18"/>
    </row>
    <row r="141" ht="12.75">
      <c r="I141" s="18"/>
    </row>
    <row r="142" ht="12.75">
      <c r="I142" s="18"/>
    </row>
    <row r="143" ht="12.75">
      <c r="I143" s="18"/>
    </row>
    <row r="144" ht="12.75">
      <c r="I144" s="18"/>
    </row>
    <row r="145" ht="12.75">
      <c r="I145" s="18"/>
    </row>
    <row r="146" ht="12.75">
      <c r="I146" s="18"/>
    </row>
    <row r="147" ht="12.75">
      <c r="I147" s="18"/>
    </row>
    <row r="148" ht="12.75">
      <c r="I148" s="18"/>
    </row>
    <row r="149" ht="12.75">
      <c r="I149" s="18"/>
    </row>
    <row r="150" ht="12.75">
      <c r="I150" s="18"/>
    </row>
    <row r="151" ht="12.75">
      <c r="I151" s="18"/>
    </row>
    <row r="152" ht="12.75">
      <c r="I152" s="18"/>
    </row>
    <row r="153" ht="12.75">
      <c r="I153" s="18"/>
    </row>
    <row r="154" ht="12.75">
      <c r="I154" s="18"/>
    </row>
    <row r="155" ht="12.75">
      <c r="I155" s="18"/>
    </row>
    <row r="156" ht="12.75">
      <c r="I156" s="18"/>
    </row>
    <row r="157" ht="12.75">
      <c r="I157" s="18"/>
    </row>
    <row r="158" ht="12.75">
      <c r="I158" s="18"/>
    </row>
    <row r="159" ht="12.75">
      <c r="I159" s="18"/>
    </row>
    <row r="160" ht="12.75">
      <c r="I160" s="18"/>
    </row>
    <row r="161" ht="12.75">
      <c r="I161" s="18"/>
    </row>
    <row r="162" ht="12.75">
      <c r="I162" s="18"/>
    </row>
    <row r="163" ht="12.75">
      <c r="I163" s="18"/>
    </row>
    <row r="164" ht="12.75">
      <c r="I164" s="18"/>
    </row>
    <row r="165" ht="12.75">
      <c r="I165" s="18"/>
    </row>
    <row r="166" ht="12.75">
      <c r="I166" s="18"/>
    </row>
    <row r="167" ht="12.75">
      <c r="I167" s="18"/>
    </row>
    <row r="168" ht="12.75">
      <c r="I168" s="18"/>
    </row>
    <row r="169" ht="12.75">
      <c r="I169" s="18"/>
    </row>
    <row r="170" ht="12.75">
      <c r="I170" s="18"/>
    </row>
    <row r="171" ht="12.75">
      <c r="I171" s="18"/>
    </row>
    <row r="172" ht="12.75">
      <c r="I172" s="18"/>
    </row>
    <row r="173" ht="12.75">
      <c r="I173" s="18"/>
    </row>
    <row r="174" ht="12.75">
      <c r="I174" s="18"/>
    </row>
    <row r="175" ht="12.75">
      <c r="I175" s="18"/>
    </row>
    <row r="176" ht="12.75">
      <c r="I176" s="18"/>
    </row>
    <row r="177" ht="12.75">
      <c r="I177" s="18"/>
    </row>
    <row r="178" ht="12.75">
      <c r="I178" s="18"/>
    </row>
    <row r="179" ht="12.75">
      <c r="I179" s="18"/>
    </row>
    <row r="180" ht="12.75">
      <c r="I180" s="18"/>
    </row>
    <row r="181" ht="12.75">
      <c r="I181" s="18"/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  <row r="597" ht="12.75">
      <c r="I597" s="18"/>
    </row>
    <row r="598" ht="12.75">
      <c r="I598" s="18"/>
    </row>
    <row r="599" ht="12.75">
      <c r="I599" s="18"/>
    </row>
    <row r="600" ht="12.75">
      <c r="I600" s="18"/>
    </row>
    <row r="601" ht="12.75">
      <c r="I601" s="18"/>
    </row>
    <row r="602" ht="12.75">
      <c r="I602" s="18"/>
    </row>
    <row r="603" ht="12.75">
      <c r="I603" s="18"/>
    </row>
    <row r="604" ht="12.75">
      <c r="I604" s="18"/>
    </row>
    <row r="605" ht="12.75">
      <c r="I605" s="18"/>
    </row>
    <row r="606" ht="12.75">
      <c r="I606" s="18"/>
    </row>
    <row r="607" ht="12.75">
      <c r="I607" s="18"/>
    </row>
    <row r="608" ht="12.75">
      <c r="I608" s="18"/>
    </row>
    <row r="609" ht="12.75">
      <c r="I609" s="18"/>
    </row>
    <row r="610" ht="12.75">
      <c r="I610" s="18"/>
    </row>
    <row r="611" ht="12.75">
      <c r="I611" s="18"/>
    </row>
    <row r="612" ht="12.75">
      <c r="I612" s="18"/>
    </row>
    <row r="613" ht="12.75">
      <c r="I613" s="18"/>
    </row>
    <row r="614" ht="12.75">
      <c r="I614" s="18"/>
    </row>
  </sheetData>
  <sheetProtection/>
  <mergeCells count="12">
    <mergeCell ref="F3:I4"/>
    <mergeCell ref="J3:M3"/>
    <mergeCell ref="J4:K4"/>
    <mergeCell ref="L4:M4"/>
    <mergeCell ref="A7:A8"/>
    <mergeCell ref="A10:A11"/>
    <mergeCell ref="A32:A33"/>
    <mergeCell ref="A1:K1"/>
    <mergeCell ref="A2:M2"/>
    <mergeCell ref="A3:A5"/>
    <mergeCell ref="B3:B5"/>
    <mergeCell ref="C3:E4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65" r:id="rId1"/>
  <colBreaks count="1" manualBreakCount="1">
    <brk id="1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1" sqref="F1"/>
    </sheetView>
  </sheetViews>
  <sheetFormatPr defaultColWidth="9.00390625" defaultRowHeight="12.75"/>
  <sheetData>
    <row r="1" spans="1:5" ht="12.75">
      <c r="A1" s="23" t="s">
        <v>80</v>
      </c>
      <c r="B1" s="23" t="s">
        <v>81</v>
      </c>
      <c r="C1" s="23" t="s">
        <v>82</v>
      </c>
      <c r="D1" s="23" t="s">
        <v>83</v>
      </c>
      <c r="E1" s="23" t="s">
        <v>84</v>
      </c>
    </row>
    <row r="2" spans="1:5" ht="12.75">
      <c r="A2" s="23">
        <v>437610</v>
      </c>
      <c r="B2" s="23">
        <v>422855</v>
      </c>
      <c r="C2" s="23">
        <v>0</v>
      </c>
      <c r="D2" s="23">
        <v>353199</v>
      </c>
      <c r="E2" s="23">
        <v>1</v>
      </c>
    </row>
    <row r="3" spans="1:5" ht="12.75">
      <c r="A3" s="23">
        <v>30887</v>
      </c>
      <c r="B3" s="23">
        <v>29555</v>
      </c>
      <c r="C3" s="23"/>
      <c r="D3" s="23">
        <v>24922</v>
      </c>
      <c r="E3" s="23">
        <v>2</v>
      </c>
    </row>
    <row r="4" spans="1:5" ht="12.75">
      <c r="A4" s="23">
        <v>1171552</v>
      </c>
      <c r="B4" s="23">
        <v>964388</v>
      </c>
      <c r="C4" s="23">
        <v>813365</v>
      </c>
      <c r="D4" s="23">
        <v>586298</v>
      </c>
      <c r="E4" s="23">
        <v>3</v>
      </c>
    </row>
    <row r="5" spans="1:5" ht="12.75">
      <c r="A5" s="23">
        <v>975505</v>
      </c>
      <c r="B5" s="23">
        <v>813365</v>
      </c>
      <c r="C5" s="23">
        <v>659594</v>
      </c>
      <c r="D5" s="23">
        <v>586298</v>
      </c>
      <c r="E5" s="23">
        <v>4</v>
      </c>
    </row>
    <row r="6" spans="1:5" ht="12.75">
      <c r="A6" s="23">
        <v>69255</v>
      </c>
      <c r="B6" s="23">
        <v>55283</v>
      </c>
      <c r="C6" s="23">
        <v>42625</v>
      </c>
      <c r="D6" s="23">
        <v>35580</v>
      </c>
      <c r="E6" s="23">
        <v>5</v>
      </c>
    </row>
    <row r="7" spans="1:5" ht="12.75">
      <c r="A7" s="23">
        <v>372</v>
      </c>
      <c r="B7" s="23">
        <v>252</v>
      </c>
      <c r="C7" s="23">
        <v>150</v>
      </c>
      <c r="D7" s="23">
        <v>81</v>
      </c>
      <c r="E7" s="23">
        <v>6</v>
      </c>
    </row>
    <row r="8" spans="1:5" ht="12.75">
      <c r="A8" s="23">
        <v>317329</v>
      </c>
      <c r="B8" s="23">
        <v>255952</v>
      </c>
      <c r="C8" s="23">
        <v>203815</v>
      </c>
      <c r="D8" s="23">
        <v>176985</v>
      </c>
      <c r="E8" s="23">
        <v>7</v>
      </c>
    </row>
    <row r="9" spans="1:5" ht="12.75">
      <c r="A9" s="23">
        <v>50454</v>
      </c>
      <c r="B9" s="23">
        <v>39253</v>
      </c>
      <c r="C9" s="23">
        <v>30578</v>
      </c>
      <c r="D9" s="23">
        <v>25115</v>
      </c>
      <c r="E9" s="23">
        <v>8</v>
      </c>
    </row>
    <row r="10" spans="1:5" ht="12.75">
      <c r="A10" s="23">
        <v>1588</v>
      </c>
      <c r="B10" s="23">
        <v>1468</v>
      </c>
      <c r="C10" s="23">
        <v>1186</v>
      </c>
      <c r="D10" s="23">
        <v>1085</v>
      </c>
      <c r="E10" s="23">
        <v>9</v>
      </c>
    </row>
    <row r="11" spans="1:5" ht="12.75">
      <c r="A11" s="23">
        <v>508</v>
      </c>
      <c r="B11" s="23">
        <v>377</v>
      </c>
      <c r="C11" s="23">
        <v>218</v>
      </c>
      <c r="D11" s="23">
        <v>100</v>
      </c>
      <c r="E11" s="23">
        <v>10</v>
      </c>
    </row>
    <row r="12" spans="1:5" ht="12.75">
      <c r="A12" s="23">
        <v>398</v>
      </c>
      <c r="B12" s="23">
        <v>321</v>
      </c>
      <c r="C12" s="23">
        <v>243</v>
      </c>
      <c r="D12" s="23">
        <v>134</v>
      </c>
      <c r="E12" s="23">
        <v>11</v>
      </c>
    </row>
    <row r="13" spans="1:5" ht="12.75">
      <c r="A13" s="23">
        <v>86706</v>
      </c>
      <c r="B13" s="23">
        <v>76418</v>
      </c>
      <c r="C13" s="23">
        <v>68434</v>
      </c>
      <c r="D13" s="23">
        <v>63705</v>
      </c>
      <c r="E13" s="23">
        <v>12</v>
      </c>
    </row>
    <row r="14" spans="1:5" ht="12.75">
      <c r="A14" s="23">
        <v>3032</v>
      </c>
      <c r="B14" s="23">
        <v>2189</v>
      </c>
      <c r="C14" s="23">
        <v>1348</v>
      </c>
      <c r="D14" s="23">
        <v>587</v>
      </c>
      <c r="E14" s="23">
        <v>13</v>
      </c>
    </row>
    <row r="15" spans="1:5" ht="12.75">
      <c r="A15" s="23">
        <v>424</v>
      </c>
      <c r="B15" s="23">
        <v>303</v>
      </c>
      <c r="C15" s="23">
        <v>176</v>
      </c>
      <c r="D15" s="23">
        <v>71</v>
      </c>
      <c r="E15" s="23">
        <v>14</v>
      </c>
    </row>
    <row r="16" spans="1:5" ht="12.75">
      <c r="A16" s="23">
        <v>56412</v>
      </c>
      <c r="B16" s="23">
        <v>44349</v>
      </c>
      <c r="C16" s="23">
        <v>33919</v>
      </c>
      <c r="D16" s="23">
        <v>28136</v>
      </c>
      <c r="E16" s="23">
        <v>15</v>
      </c>
    </row>
    <row r="17" spans="1:5" ht="12.75">
      <c r="A17" s="23">
        <v>24138</v>
      </c>
      <c r="B17" s="23">
        <v>17720</v>
      </c>
      <c r="C17" s="23">
        <v>12122</v>
      </c>
      <c r="D17" s="23">
        <v>8925</v>
      </c>
      <c r="E17" s="23">
        <v>16</v>
      </c>
    </row>
    <row r="18" spans="1:5" ht="12.75">
      <c r="A18" s="23">
        <v>319502</v>
      </c>
      <c r="B18" s="23">
        <v>283766</v>
      </c>
      <c r="C18" s="23">
        <v>238886</v>
      </c>
      <c r="D18" s="23">
        <v>227897</v>
      </c>
      <c r="E18" s="23">
        <v>17</v>
      </c>
    </row>
    <row r="19" spans="1:5" ht="12.75">
      <c r="A19" s="23">
        <v>25931</v>
      </c>
      <c r="B19" s="23">
        <v>21007</v>
      </c>
      <c r="C19" s="23">
        <v>16007</v>
      </c>
      <c r="D19" s="23">
        <v>11537</v>
      </c>
      <c r="E19" s="23">
        <v>18</v>
      </c>
    </row>
    <row r="20" spans="1:5" ht="12.75">
      <c r="A20" s="23">
        <v>7910</v>
      </c>
      <c r="B20" s="23">
        <v>5874</v>
      </c>
      <c r="C20" s="23">
        <v>3772</v>
      </c>
      <c r="D20" s="23">
        <v>2007</v>
      </c>
      <c r="E20" s="23">
        <v>19</v>
      </c>
    </row>
    <row r="21" spans="1:5" ht="12.75">
      <c r="A21" s="23">
        <v>4714</v>
      </c>
      <c r="B21" s="23">
        <v>3765</v>
      </c>
      <c r="C21" s="23">
        <v>2763</v>
      </c>
      <c r="D21" s="23">
        <v>2271</v>
      </c>
      <c r="E21" s="23">
        <v>20</v>
      </c>
    </row>
    <row r="22" spans="1:5" ht="12.75">
      <c r="A22" s="23">
        <v>8103</v>
      </c>
      <c r="B22" s="23">
        <v>6286</v>
      </c>
      <c r="C22" s="23">
        <v>4275</v>
      </c>
      <c r="D22" s="23">
        <v>2763</v>
      </c>
      <c r="E22" s="23">
        <v>21</v>
      </c>
    </row>
    <row r="23" spans="1:5" ht="12.75">
      <c r="A23" s="23">
        <v>27654</v>
      </c>
      <c r="B23" s="23">
        <v>24654</v>
      </c>
      <c r="C23" s="23">
        <v>21793</v>
      </c>
      <c r="D23" s="23">
        <v>11831</v>
      </c>
      <c r="E23" s="23">
        <v>22</v>
      </c>
    </row>
    <row r="24" spans="1:5" ht="12.75">
      <c r="A24" s="23">
        <v>7963</v>
      </c>
      <c r="B24" s="23">
        <v>7646</v>
      </c>
      <c r="C24" s="23">
        <v>6561</v>
      </c>
      <c r="D24" s="23">
        <v>5156</v>
      </c>
      <c r="E24" s="23">
        <v>23</v>
      </c>
    </row>
    <row r="25" spans="1:5" ht="12.75">
      <c r="A25" s="23">
        <v>94042</v>
      </c>
      <c r="B25" s="23">
        <v>84923</v>
      </c>
      <c r="C25" s="23">
        <v>63335</v>
      </c>
      <c r="D25" s="23">
        <v>61100</v>
      </c>
      <c r="E25" s="23">
        <v>24</v>
      </c>
    </row>
    <row r="26" spans="1:5" ht="12.75">
      <c r="A26" s="23">
        <v>78315</v>
      </c>
      <c r="B26" s="23">
        <v>71554</v>
      </c>
      <c r="C26" s="23">
        <v>63335</v>
      </c>
      <c r="D26" s="23">
        <v>61100</v>
      </c>
      <c r="E26" s="23">
        <v>25</v>
      </c>
    </row>
    <row r="27" spans="1:5" ht="12.75">
      <c r="A27" s="23">
        <v>14075</v>
      </c>
      <c r="B27" s="23">
        <v>13107</v>
      </c>
      <c r="C27" s="23">
        <v>6162</v>
      </c>
      <c r="D27" s="23">
        <v>1219</v>
      </c>
      <c r="E27" s="23">
        <v>26</v>
      </c>
    </row>
    <row r="28" spans="1:5" ht="12.75">
      <c r="A28" s="23">
        <v>102141</v>
      </c>
      <c r="B28" s="23">
        <v>96712</v>
      </c>
      <c r="C28" s="23">
        <v>89378</v>
      </c>
      <c r="D28" s="23">
        <v>63827</v>
      </c>
      <c r="E28" s="23">
        <v>27</v>
      </c>
    </row>
    <row r="29" spans="1:5" ht="12.75">
      <c r="A29" s="23">
        <v>16762</v>
      </c>
      <c r="B29" s="23">
        <v>14897</v>
      </c>
      <c r="C29" s="23">
        <v>13724</v>
      </c>
      <c r="D29" s="23">
        <v>5396</v>
      </c>
      <c r="E29" s="23">
        <v>28</v>
      </c>
    </row>
    <row r="30" spans="1:5" ht="12.75">
      <c r="A30" s="23">
        <v>1188</v>
      </c>
      <c r="B30" s="23">
        <v>1045</v>
      </c>
      <c r="C30" s="23">
        <v>1012</v>
      </c>
      <c r="D30" s="23">
        <v>680</v>
      </c>
      <c r="E30" s="23">
        <v>29</v>
      </c>
    </row>
    <row r="31" spans="1:5" ht="12.75">
      <c r="A31" s="23">
        <v>395</v>
      </c>
      <c r="B31" s="23">
        <v>324</v>
      </c>
      <c r="C31" s="23">
        <v>277</v>
      </c>
      <c r="D31" s="23">
        <v>192</v>
      </c>
      <c r="E31" s="23">
        <v>30</v>
      </c>
    </row>
    <row r="32" spans="1:5" ht="12.75">
      <c r="A32" s="23">
        <v>7224</v>
      </c>
      <c r="B32" s="23">
        <v>6647</v>
      </c>
      <c r="C32" s="23">
        <v>0</v>
      </c>
      <c r="D32" s="23">
        <v>4452</v>
      </c>
      <c r="E32" s="23">
        <v>31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2013-04-24T07:24:54Z</cp:lastPrinted>
  <dcterms:created xsi:type="dcterms:W3CDTF">2011-07-25T06:55:32Z</dcterms:created>
  <dcterms:modified xsi:type="dcterms:W3CDTF">2013-04-24T09:35:37Z</dcterms:modified>
  <cp:category/>
  <cp:version/>
  <cp:contentType/>
  <cp:contentStatus/>
</cp:coreProperties>
</file>